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IUNIE 2025\SITE\"/>
    </mc:Choice>
  </mc:AlternateContent>
  <xr:revisionPtr revIDLastSave="0" documentId="8_{98A07651-BC35-496B-943B-5C4504B3DFA7}" xr6:coauthVersionLast="36" xr6:coauthVersionMax="36" xr10:uidLastSave="{00000000-0000-0000-0000-000000000000}"/>
  <bookViews>
    <workbookView xWindow="0" yWindow="0" windowWidth="28800" windowHeight="12225" activeTab="3" xr2:uid="{B13DD619-B00F-4C54-AD15-1B42070811CD}"/>
  </bookViews>
  <sheets>
    <sheet name="HG" sheetId="1" r:id="rId1"/>
    <sheet name="PET-CT" sheetId="2" r:id="rId2"/>
    <sheet name="TESTARE GENETICA" sheetId="3" r:id="rId3"/>
    <sheet name="AHM" sheetId="4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4" l="1"/>
  <c r="K12" i="4"/>
  <c r="I12" i="4"/>
  <c r="H12" i="4"/>
  <c r="G12" i="4"/>
  <c r="N11" i="4"/>
  <c r="O11" i="4" s="1"/>
  <c r="J11" i="4"/>
  <c r="N10" i="4"/>
  <c r="J10" i="4"/>
  <c r="M12" i="4"/>
  <c r="J9" i="4"/>
  <c r="K18" i="3"/>
  <c r="J18" i="3"/>
  <c r="H18" i="3"/>
  <c r="F18" i="3"/>
  <c r="M17" i="3"/>
  <c r="N17" i="3" s="1"/>
  <c r="M16" i="3"/>
  <c r="G16" i="3"/>
  <c r="G18" i="3" s="1"/>
  <c r="M15" i="3"/>
  <c r="I15" i="3"/>
  <c r="M14" i="3"/>
  <c r="I14" i="3"/>
  <c r="M13" i="3"/>
  <c r="I13" i="3"/>
  <c r="M12" i="3"/>
  <c r="I12" i="3"/>
  <c r="M11" i="3"/>
  <c r="I11" i="3"/>
  <c r="M10" i="3"/>
  <c r="I10" i="3"/>
  <c r="M9" i="3"/>
  <c r="I9" i="3"/>
  <c r="L18" i="3"/>
  <c r="I8" i="3"/>
  <c r="I14" i="2"/>
  <c r="H14" i="2"/>
  <c r="E14" i="2"/>
  <c r="D14" i="2"/>
  <c r="K13" i="2"/>
  <c r="F13" i="2"/>
  <c r="G13" i="2" s="1"/>
  <c r="K12" i="2"/>
  <c r="F12" i="2"/>
  <c r="G12" i="2" s="1"/>
  <c r="K11" i="2"/>
  <c r="F11" i="2"/>
  <c r="G11" i="2" s="1"/>
  <c r="K10" i="2"/>
  <c r="G10" i="2"/>
  <c r="F10" i="2"/>
  <c r="J14" i="2"/>
  <c r="F9" i="2"/>
  <c r="G9" i="2" s="1"/>
  <c r="K8" i="2"/>
  <c r="F8" i="2"/>
  <c r="I24" i="1"/>
  <c r="H24" i="1"/>
  <c r="F24" i="1"/>
  <c r="E24" i="1"/>
  <c r="D24" i="1"/>
  <c r="K23" i="1"/>
  <c r="G23" i="1"/>
  <c r="K22" i="1"/>
  <c r="G22" i="1"/>
  <c r="L22" i="1" s="1"/>
  <c r="K21" i="1"/>
  <c r="G21" i="1"/>
  <c r="K20" i="1"/>
  <c r="G20" i="1"/>
  <c r="L20" i="1" s="1"/>
  <c r="K19" i="1"/>
  <c r="G19" i="1"/>
  <c r="K18" i="1"/>
  <c r="G18" i="1"/>
  <c r="L18" i="1" s="1"/>
  <c r="K17" i="1"/>
  <c r="G17" i="1"/>
  <c r="K16" i="1"/>
  <c r="G16" i="1"/>
  <c r="L16" i="1" s="1"/>
  <c r="K15" i="1"/>
  <c r="G15" i="1"/>
  <c r="K14" i="1"/>
  <c r="G14" i="1"/>
  <c r="L14" i="1" s="1"/>
  <c r="K13" i="1"/>
  <c r="G13" i="1"/>
  <c r="K12" i="1"/>
  <c r="G12" i="1"/>
  <c r="L12" i="1" s="1"/>
  <c r="K11" i="1"/>
  <c r="G11" i="1"/>
  <c r="K10" i="1"/>
  <c r="G10" i="1"/>
  <c r="L10" i="1" s="1"/>
  <c r="K9" i="1"/>
  <c r="G9" i="1"/>
  <c r="K8" i="1"/>
  <c r="G8" i="1"/>
  <c r="L8" i="1" s="1"/>
  <c r="J24" i="1"/>
  <c r="G7" i="1"/>
  <c r="O10" i="4" l="1"/>
  <c r="J12" i="4"/>
  <c r="N9" i="4"/>
  <c r="N9" i="3"/>
  <c r="N11" i="3"/>
  <c r="N13" i="3"/>
  <c r="N15" i="3"/>
  <c r="N10" i="3"/>
  <c r="N12" i="3"/>
  <c r="N14" i="3"/>
  <c r="I16" i="3"/>
  <c r="I18" i="3" s="1"/>
  <c r="M8" i="3"/>
  <c r="L10" i="2"/>
  <c r="F14" i="2"/>
  <c r="L13" i="2"/>
  <c r="L12" i="2"/>
  <c r="L11" i="2"/>
  <c r="K9" i="2"/>
  <c r="L9" i="2" s="1"/>
  <c r="G8" i="2"/>
  <c r="G14" i="2" s="1"/>
  <c r="G24" i="1"/>
  <c r="L9" i="1"/>
  <c r="L11" i="1"/>
  <c r="L13" i="1"/>
  <c r="L15" i="1"/>
  <c r="L17" i="1"/>
  <c r="L19" i="1"/>
  <c r="L21" i="1"/>
  <c r="L23" i="1"/>
  <c r="K7" i="1"/>
  <c r="K24" i="1" s="1"/>
  <c r="N12" i="4" l="1"/>
  <c r="O9" i="4"/>
  <c r="O12" i="4" s="1"/>
  <c r="N16" i="3"/>
  <c r="M18" i="3"/>
  <c r="N8" i="3"/>
  <c r="N18" i="3" s="1"/>
  <c r="L8" i="2"/>
  <c r="L14" i="2"/>
  <c r="K14" i="2"/>
  <c r="L7" i="1"/>
  <c r="L24" i="1" s="1"/>
</calcChain>
</file>

<file path=xl/sharedStrings.xml><?xml version="1.0" encoding="utf-8"?>
<sst xmlns="http://schemas.openxmlformats.org/spreadsheetml/2006/main" count="128" uniqueCount="89">
  <si>
    <t>HEMOGLOBINA GLICOZILATA</t>
  </si>
  <si>
    <t xml:space="preserve"> VALORI DE CONTRACT HG DUPA REGULARIZARE LUNA IUNIE 2025</t>
  </si>
  <si>
    <t>Nr.crt.</t>
  </si>
  <si>
    <t>CONTR. HG.</t>
  </si>
  <si>
    <t>DEN.FURNIZOR</t>
  </si>
  <si>
    <t>TRIM.I 2025</t>
  </si>
  <si>
    <t>SEM I 2025</t>
  </si>
  <si>
    <t>HG0007</t>
  </si>
  <si>
    <t>SANADOR S.R.L</t>
  </si>
  <si>
    <t>HG0016</t>
  </si>
  <si>
    <t>LABORATOARELE SYNLAB S.R.L.</t>
  </si>
  <si>
    <t>HG0017</t>
  </si>
  <si>
    <t>GRAL MEDICAL SRL</t>
  </si>
  <si>
    <t>HG0023</t>
  </si>
  <si>
    <t>TINOS CLINIC</t>
  </si>
  <si>
    <t>HG 0025</t>
  </si>
  <si>
    <t>ALFA MEDICAL SERVICES SRL</t>
  </si>
  <si>
    <t>HG0026</t>
  </si>
  <si>
    <t>VALCRI MEDICAL SRL</t>
  </si>
  <si>
    <t>HG0027</t>
  </si>
  <si>
    <t>CRIS MEDICAL SRL</t>
  </si>
  <si>
    <t>HG0028</t>
  </si>
  <si>
    <t>CMI DR. STOICA MARIANA</t>
  </si>
  <si>
    <t>HG0031</t>
  </si>
  <si>
    <t>ANIMA SPECIALITY MEDICAL SERVICES SRL</t>
  </si>
  <si>
    <t>HG0032</t>
  </si>
  <si>
    <t>LABORATOARELE BIOCLINICA SRL</t>
  </si>
  <si>
    <t>HG0034</t>
  </si>
  <si>
    <t>CENTRUL MEDICAL UNIREA SRL</t>
  </si>
  <si>
    <t>HG0035</t>
  </si>
  <si>
    <t>CENTRUL MEDICAL POLIMED SRL</t>
  </si>
  <si>
    <t>HG0039</t>
  </si>
  <si>
    <t>EGO TEST LAB SRL</t>
  </si>
  <si>
    <t>HG0041</t>
  </si>
  <si>
    <t>KORONA MEDCOM SRL</t>
  </si>
  <si>
    <t>HG0045</t>
  </si>
  <si>
    <t>CENTRUL MEDICAL AIDE-SANTE SRL</t>
  </si>
  <si>
    <t>HG0047</t>
  </si>
  <si>
    <t>SPITALUL CLINIC " N. MALAXA"</t>
  </si>
  <si>
    <t>HG0002/2023</t>
  </si>
  <si>
    <t>MEDILAB MEDICAL CENTER SRL</t>
  </si>
  <si>
    <t>TOTAL</t>
  </si>
  <si>
    <t>PROGRAMUL NATIONAL DE PET-CT</t>
  </si>
  <si>
    <t xml:space="preserve">30.05.2025  VALORI DE CONTRACT PET-CT </t>
  </si>
  <si>
    <t>ALOCARE LUNA IUNIE 2025</t>
  </si>
  <si>
    <t xml:space="preserve">NR. CONTR </t>
  </si>
  <si>
    <t>TIP</t>
  </si>
  <si>
    <t>DENUMIRE FURNIZOR</t>
  </si>
  <si>
    <t>TRIM.II 2025</t>
  </si>
  <si>
    <t>SEM.I 2025</t>
  </si>
  <si>
    <t>PP1</t>
  </si>
  <si>
    <t>PET</t>
  </si>
  <si>
    <t>AFFIDEA ROMÂNIA SRL</t>
  </si>
  <si>
    <t>PP2</t>
  </si>
  <si>
    <t xml:space="preserve"> MNT HEALTHCARE EUROPE SRL</t>
  </si>
  <si>
    <t>SANADOR SRL</t>
  </si>
  <si>
    <t>PP3</t>
  </si>
  <si>
    <t>SPITALUL COLENTINA</t>
  </si>
  <si>
    <t>PP4</t>
  </si>
  <si>
    <t>GLOBAL MEDICAL ULTRA</t>
  </si>
  <si>
    <t>PP5</t>
  </si>
  <si>
    <t>CDT PROVITA</t>
  </si>
  <si>
    <t>Subprogramul național de testare genetică</t>
  </si>
  <si>
    <t>NT.CRT.</t>
  </si>
  <si>
    <t>SEM.I2025</t>
  </si>
  <si>
    <t>PNO-0001</t>
  </si>
  <si>
    <t>TESTARE GENETICA</t>
  </si>
  <si>
    <t>PERSONAL GENETICS SRL</t>
  </si>
  <si>
    <t>PNO-0002</t>
  </si>
  <si>
    <t>ONCO TEAM DIAGNOSTIC SA</t>
  </si>
  <si>
    <t>PNO-0004</t>
  </si>
  <si>
    <t xml:space="preserve">CENTRUL MEDICAL UNIREA SRL </t>
  </si>
  <si>
    <t>PNO-0005</t>
  </si>
  <si>
    <t>PNO-0006</t>
  </si>
  <si>
    <t>PATHOTEAM DIAGNOSTIC SRL</t>
  </si>
  <si>
    <t>PNO-0007</t>
  </si>
  <si>
    <t>GENEKOR MEDICAL SRL</t>
  </si>
  <si>
    <t>PNO-0008</t>
  </si>
  <si>
    <t>CLINICA SANTE SRL</t>
  </si>
  <si>
    <t>PNO-0009</t>
  </si>
  <si>
    <t>PNO-0010</t>
  </si>
  <si>
    <t>SPITALUL COLTEA</t>
  </si>
  <si>
    <t>PNO-0011</t>
  </si>
  <si>
    <t>INCD "VICTOR BABES"</t>
  </si>
  <si>
    <t xml:space="preserve">  Subprogramul de diagnostic şi de monitorizare a afecţiunilor hematologice maligne prin imunofenotipare, </t>
  </si>
  <si>
    <t xml:space="preserve">    examen citogenetic şi/sau FISH şi examen de biologie moleculară Sindroame mieloproliferative cronice și Sindroame limfoproliferative cronice</t>
  </si>
  <si>
    <t xml:space="preserve">30.05.2025 ALOCARE LUNA IUNIE 2025 </t>
  </si>
  <si>
    <t>PNO-0003</t>
  </si>
  <si>
    <t>MEDLIFE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</si>
</sst>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l_e_i_-;\-* #,##0.00\ _l_e_i_-;_-* &quot;-&quot;??\ _l_e_i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sz val="10"/>
      <name val="Arial"/>
      <family val="2"/>
    </font>
    <font>
      <b/>
      <i/>
      <u/>
      <sz val="14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</cellStyleXfs>
  <cellXfs count="81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164" fontId="2" fillId="0" borderId="1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2" borderId="1" xfId="1" applyNumberFormat="1" applyFont="1" applyFill="1" applyBorder="1" applyAlignment="1">
      <alignment horizontal="center"/>
    </xf>
    <xf numFmtId="164" fontId="5" fillId="2" borderId="1" xfId="1" applyFont="1" applyFill="1" applyBorder="1" applyAlignment="1">
      <alignment horizontal="center" wrapText="1"/>
    </xf>
    <xf numFmtId="164" fontId="5" fillId="2" borderId="1" xfId="1" applyFont="1" applyFill="1" applyBorder="1" applyAlignment="1">
      <alignment horizontal="left" wrapText="1"/>
    </xf>
    <xf numFmtId="164" fontId="1" fillId="2" borderId="1" xfId="1" applyFont="1" applyFill="1" applyBorder="1"/>
    <xf numFmtId="164" fontId="5" fillId="2" borderId="1" xfId="1" applyFont="1" applyFill="1" applyBorder="1" applyAlignment="1">
      <alignment horizontal="center"/>
    </xf>
    <xf numFmtId="164" fontId="5" fillId="2" borderId="1" xfId="1" applyFont="1" applyFill="1" applyBorder="1" applyAlignment="1">
      <alignment horizontal="left"/>
    </xf>
    <xf numFmtId="0" fontId="5" fillId="2" borderId="0" xfId="0" applyFont="1" applyFill="1"/>
    <xf numFmtId="0" fontId="5" fillId="3" borderId="1" xfId="1" applyNumberFormat="1" applyFont="1" applyFill="1" applyBorder="1" applyAlignment="1">
      <alignment horizontal="center"/>
    </xf>
    <xf numFmtId="164" fontId="5" fillId="3" borderId="1" xfId="1" applyFont="1" applyFill="1" applyBorder="1" applyAlignment="1">
      <alignment horizontal="center" wrapText="1"/>
    </xf>
    <xf numFmtId="164" fontId="5" fillId="3" borderId="1" xfId="1" applyFont="1" applyFill="1" applyBorder="1" applyAlignment="1">
      <alignment horizontal="left" wrapText="1"/>
    </xf>
    <xf numFmtId="164" fontId="1" fillId="3" borderId="1" xfId="1" applyFont="1" applyFill="1" applyBorder="1"/>
    <xf numFmtId="164" fontId="5" fillId="0" borderId="1" xfId="1" applyFont="1" applyFill="1" applyBorder="1" applyAlignment="1">
      <alignment horizontal="center" wrapText="1"/>
    </xf>
    <xf numFmtId="164" fontId="1" fillId="0" borderId="1" xfId="1" applyFont="1" applyFill="1" applyBorder="1"/>
    <xf numFmtId="164" fontId="3" fillId="2" borderId="1" xfId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Fill="1"/>
    <xf numFmtId="43" fontId="1" fillId="0" borderId="0" xfId="0" applyNumberFormat="1" applyFont="1" applyFill="1"/>
    <xf numFmtId="164" fontId="1" fillId="0" borderId="0" xfId="1" applyFont="1" applyFill="1"/>
    <xf numFmtId="17" fontId="2" fillId="0" borderId="1" xfId="0" applyNumberFormat="1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5" fillId="2" borderId="0" xfId="2" applyFont="1" applyFill="1"/>
    <xf numFmtId="14" fontId="2" fillId="2" borderId="0" xfId="0" applyNumberFormat="1" applyFont="1" applyFill="1" applyAlignment="1">
      <alignment horizontal="center"/>
    </xf>
    <xf numFmtId="14" fontId="2" fillId="0" borderId="0" xfId="3" applyNumberFormat="1" applyFont="1" applyAlignment="1">
      <alignment horizontal="center"/>
    </xf>
    <xf numFmtId="49" fontId="2" fillId="2" borderId="0" xfId="4" applyNumberFormat="1" applyFont="1" applyFill="1"/>
    <xf numFmtId="0" fontId="5" fillId="2" borderId="1" xfId="2" applyFont="1" applyFill="1" applyBorder="1" applyAlignment="1">
      <alignment horizontal="center"/>
    </xf>
    <xf numFmtId="0" fontId="5" fillId="2" borderId="1" xfId="5" applyFont="1" applyFill="1" applyBorder="1" applyAlignment="1">
      <alignment horizontal="center" wrapText="1"/>
    </xf>
    <xf numFmtId="164" fontId="5" fillId="2" borderId="1" xfId="1" applyFont="1" applyFill="1" applyBorder="1"/>
    <xf numFmtId="0" fontId="5" fillId="0" borderId="1" xfId="5" applyFont="1" applyFill="1" applyBorder="1" applyAlignment="1">
      <alignment horizontal="center" wrapText="1"/>
    </xf>
    <xf numFmtId="0" fontId="2" fillId="2" borderId="1" xfId="2" applyFont="1" applyFill="1" applyBorder="1" applyAlignment="1">
      <alignment horizontal="center"/>
    </xf>
    <xf numFmtId="0" fontId="2" fillId="2" borderId="1" xfId="5" applyFont="1" applyFill="1" applyBorder="1" applyAlignment="1">
      <alignment horizontal="center" wrapText="1"/>
    </xf>
    <xf numFmtId="164" fontId="2" fillId="2" borderId="1" xfId="1" applyFont="1" applyFill="1" applyBorder="1"/>
    <xf numFmtId="43" fontId="5" fillId="2" borderId="0" xfId="2" applyNumberFormat="1" applyFont="1" applyFill="1"/>
    <xf numFmtId="0" fontId="2" fillId="0" borderId="1" xfId="2" applyFont="1" applyFill="1" applyBorder="1" applyAlignment="1">
      <alignment horizontal="center" vertical="center" wrapText="1"/>
    </xf>
    <xf numFmtId="17" fontId="2" fillId="0" borderId="1" xfId="2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vertic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ill="1"/>
    <xf numFmtId="0" fontId="8" fillId="0" borderId="0" xfId="0" applyFont="1" applyFill="1" applyAlignment="1">
      <alignment horizontal="center"/>
    </xf>
    <xf numFmtId="14" fontId="8" fillId="0" borderId="0" xfId="0" applyNumberFormat="1" applyFont="1" applyFill="1" applyAlignment="1">
      <alignment horizontal="center"/>
    </xf>
    <xf numFmtId="0" fontId="0" fillId="0" borderId="1" xfId="0" applyBorder="1"/>
    <xf numFmtId="0" fontId="4" fillId="0" borderId="1" xfId="0" applyFont="1" applyBorder="1"/>
    <xf numFmtId="43" fontId="0" fillId="0" borderId="1" xfId="0" applyNumberFormat="1" applyBorder="1"/>
    <xf numFmtId="0" fontId="0" fillId="0" borderId="2" xfId="0" applyBorder="1"/>
    <xf numFmtId="0" fontId="0" fillId="0" borderId="1" xfId="0" applyFont="1" applyBorder="1"/>
    <xf numFmtId="0" fontId="0" fillId="0" borderId="3" xfId="0" applyFont="1" applyBorder="1"/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43" fontId="9" fillId="0" borderId="1" xfId="0" applyNumberFormat="1" applyFont="1" applyBorder="1"/>
    <xf numFmtId="0" fontId="9" fillId="0" borderId="0" xfId="0" applyFont="1"/>
    <xf numFmtId="43" fontId="0" fillId="0" borderId="0" xfId="0" applyNumberFormat="1"/>
    <xf numFmtId="164" fontId="0" fillId="0" borderId="0" xfId="1" applyFont="1"/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14" fontId="7" fillId="0" borderId="0" xfId="0" applyNumberFormat="1" applyFont="1" applyAlignment="1"/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14" fontId="8" fillId="0" borderId="0" xfId="0" applyNumberFormat="1" applyFont="1" applyAlignment="1">
      <alignment horizontal="center" wrapText="1"/>
    </xf>
    <xf numFmtId="0" fontId="9" fillId="0" borderId="2" xfId="0" applyFont="1" applyBorder="1"/>
    <xf numFmtId="4" fontId="0" fillId="0" borderId="1" xfId="0" applyNumberFormat="1" applyBorder="1"/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4" fontId="9" fillId="0" borderId="1" xfId="0" applyNumberFormat="1" applyFont="1" applyBorder="1"/>
    <xf numFmtId="0" fontId="10" fillId="0" borderId="0" xfId="0" applyFont="1" applyFill="1" applyAlignment="1">
      <alignment vertical="center" wrapText="1"/>
    </xf>
    <xf numFmtId="14" fontId="8" fillId="0" borderId="0" xfId="0" applyNumberFormat="1" applyFont="1" applyFill="1" applyAlignment="1">
      <alignment horizontal="center" wrapText="1"/>
    </xf>
    <xf numFmtId="14" fontId="8" fillId="0" borderId="0" xfId="0" applyNumberFormat="1" applyFont="1" applyFill="1" applyAlignment="1">
      <alignment horizontal="center" wrapText="1"/>
    </xf>
    <xf numFmtId="0" fontId="9" fillId="0" borderId="2" xfId="0" applyFont="1" applyFill="1" applyBorder="1"/>
    <xf numFmtId="17" fontId="9" fillId="0" borderId="1" xfId="0" applyNumberFormat="1" applyFont="1" applyFill="1" applyBorder="1" applyAlignment="1">
      <alignment horizontal="center"/>
    </xf>
  </cellXfs>
  <cellStyles count="6">
    <cellStyle name="Comma 16" xfId="1" xr:uid="{32893A72-D3A2-4999-90A9-34A1211A12D3}"/>
    <cellStyle name="Normal" xfId="0" builtinId="0"/>
    <cellStyle name="Normal 2 2 3" xfId="2" xr:uid="{C0CEF696-FF98-4F26-B258-3BDD75C9D638}"/>
    <cellStyle name="Normal 4 2" xfId="4" xr:uid="{27C65237-6E9E-4532-A869-18C06F846299}"/>
    <cellStyle name="Normal 5" xfId="3" xr:uid="{B3937A27-5054-4C7B-9393-A5B0A62CFDB9}"/>
    <cellStyle name="Normal_PLAFON RAPORTAT TRIM.II,III 2004 10" xfId="5" xr:uid="{0B370921-23A9-4911-845A-31228A15AC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lentina.eftimie/Desktop/PARACLINIC%202025/AN%202025/APRILIE%202025/REGULARIZARE/PNS/PET-CT/16.04.2025%20-%20VALORI%20CONTRACTE%20PET-CT%20DUPA%20REGULARIZARE%20LUNA%20MARTIE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alentina.eftimie/Desktop/PARACLINIC%202025/AN%202025/MARTIE%202025/REGULARIZARE%20FEB/PNS/18.03.2025-%20%20valori%20contracte%20PNS%20dupa%20REGULARIZARE%20FEB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OCARE APR 2025"/>
      <sheetName val="NECONSUMAT MAR 2025"/>
      <sheetName val="REG MAR 2025"/>
      <sheetName val="TOTAL PET CT"/>
    </sheetNames>
    <sheetDataSet>
      <sheetData sheetId="0"/>
      <sheetData sheetId="1">
        <row r="9">
          <cell r="F9">
            <v>1480000</v>
          </cell>
        </row>
        <row r="10">
          <cell r="F10">
            <v>1480000</v>
          </cell>
        </row>
        <row r="11">
          <cell r="F11">
            <v>1340000</v>
          </cell>
        </row>
        <row r="12">
          <cell r="F12">
            <v>36000</v>
          </cell>
        </row>
        <row r="13">
          <cell r="F13">
            <v>228000</v>
          </cell>
        </row>
        <row r="14">
          <cell r="F14">
            <v>188000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CONSUMAT HG FEB 2025"/>
      <sheetName val="REG FEB 2025"/>
      <sheetName val="NECONSUMAT PET CT FEB 2025"/>
      <sheetName val="TOTAL HG"/>
      <sheetName val="REG FEB  PET CT 2025"/>
      <sheetName val="TOTAL PET-CT"/>
      <sheetName val="NECONS TG FEB 2025"/>
      <sheetName val="REG TG IAN 2025"/>
      <sheetName val="TOTAL TG"/>
      <sheetName val="NECONSUMAT AHM  FEB 2025"/>
      <sheetName val="REG AHM FEB 2025"/>
      <sheetName val="TOTAL AH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A3CBA-1151-41F6-9DA9-8756AEE5B514}">
  <dimension ref="A2:Q32"/>
  <sheetViews>
    <sheetView workbookViewId="0">
      <selection activeCell="L10" sqref="L10"/>
    </sheetView>
  </sheetViews>
  <sheetFormatPr defaultRowHeight="16.5" x14ac:dyDescent="0.3"/>
  <cols>
    <col min="1" max="1" width="6.140625" style="1" customWidth="1"/>
    <col min="2" max="2" width="10.140625" style="1" customWidth="1"/>
    <col min="3" max="3" width="38.85546875" style="1" customWidth="1"/>
    <col min="4" max="4" width="16" style="1" customWidth="1"/>
    <col min="5" max="6" width="12.5703125" style="1" customWidth="1"/>
    <col min="7" max="7" width="15.140625" style="1" customWidth="1"/>
    <col min="8" max="8" width="12.5703125" style="1" customWidth="1"/>
    <col min="9" max="12" width="14.42578125" style="1" customWidth="1"/>
    <col min="13" max="13" width="9.140625" style="1"/>
    <col min="14" max="15" width="12.28515625" style="1" bestFit="1" customWidth="1"/>
    <col min="16" max="16" width="13.42578125" style="1" bestFit="1" customWidth="1"/>
    <col min="17" max="17" width="9.85546875" style="1" bestFit="1" customWidth="1"/>
    <col min="18" max="193" width="9.140625" style="1"/>
    <col min="194" max="194" width="6.140625" style="1" customWidth="1"/>
    <col min="195" max="195" width="10.140625" style="1" customWidth="1"/>
    <col min="196" max="196" width="50.28515625" style="1" customWidth="1"/>
    <col min="197" max="197" width="13.42578125" style="1" customWidth="1"/>
    <col min="198" max="198" width="14.42578125" style="1" customWidth="1"/>
    <col min="199" max="201" width="17" style="1" customWidth="1"/>
    <col min="202" max="202" width="15.42578125" style="1" customWidth="1"/>
    <col min="203" max="449" width="9.140625" style="1"/>
    <col min="450" max="450" width="6.140625" style="1" customWidth="1"/>
    <col min="451" max="451" width="10.140625" style="1" customWidth="1"/>
    <col min="452" max="452" width="50.28515625" style="1" customWidth="1"/>
    <col min="453" max="453" width="13.42578125" style="1" customWidth="1"/>
    <col min="454" max="454" width="14.42578125" style="1" customWidth="1"/>
    <col min="455" max="457" width="17" style="1" customWidth="1"/>
    <col min="458" max="458" width="15.42578125" style="1" customWidth="1"/>
    <col min="459" max="705" width="9.140625" style="1"/>
    <col min="706" max="706" width="6.140625" style="1" customWidth="1"/>
    <col min="707" max="707" width="10.140625" style="1" customWidth="1"/>
    <col min="708" max="708" width="50.28515625" style="1" customWidth="1"/>
    <col min="709" max="709" width="13.42578125" style="1" customWidth="1"/>
    <col min="710" max="710" width="14.42578125" style="1" customWidth="1"/>
    <col min="711" max="713" width="17" style="1" customWidth="1"/>
    <col min="714" max="714" width="15.42578125" style="1" customWidth="1"/>
    <col min="715" max="961" width="9.140625" style="1"/>
    <col min="962" max="962" width="6.140625" style="1" customWidth="1"/>
    <col min="963" max="963" width="10.140625" style="1" customWidth="1"/>
    <col min="964" max="964" width="50.28515625" style="1" customWidth="1"/>
    <col min="965" max="965" width="13.42578125" style="1" customWidth="1"/>
    <col min="966" max="966" width="14.42578125" style="1" customWidth="1"/>
    <col min="967" max="969" width="17" style="1" customWidth="1"/>
    <col min="970" max="970" width="15.42578125" style="1" customWidth="1"/>
    <col min="971" max="1217" width="9.140625" style="1"/>
    <col min="1218" max="1218" width="6.140625" style="1" customWidth="1"/>
    <col min="1219" max="1219" width="10.140625" style="1" customWidth="1"/>
    <col min="1220" max="1220" width="50.28515625" style="1" customWidth="1"/>
    <col min="1221" max="1221" width="13.42578125" style="1" customWidth="1"/>
    <col min="1222" max="1222" width="14.42578125" style="1" customWidth="1"/>
    <col min="1223" max="1225" width="17" style="1" customWidth="1"/>
    <col min="1226" max="1226" width="15.42578125" style="1" customWidth="1"/>
    <col min="1227" max="1473" width="9.140625" style="1"/>
    <col min="1474" max="1474" width="6.140625" style="1" customWidth="1"/>
    <col min="1475" max="1475" width="10.140625" style="1" customWidth="1"/>
    <col min="1476" max="1476" width="50.28515625" style="1" customWidth="1"/>
    <col min="1477" max="1477" width="13.42578125" style="1" customWidth="1"/>
    <col min="1478" max="1478" width="14.42578125" style="1" customWidth="1"/>
    <col min="1479" max="1481" width="17" style="1" customWidth="1"/>
    <col min="1482" max="1482" width="15.42578125" style="1" customWidth="1"/>
    <col min="1483" max="1729" width="9.140625" style="1"/>
    <col min="1730" max="1730" width="6.140625" style="1" customWidth="1"/>
    <col min="1731" max="1731" width="10.140625" style="1" customWidth="1"/>
    <col min="1732" max="1732" width="50.28515625" style="1" customWidth="1"/>
    <col min="1733" max="1733" width="13.42578125" style="1" customWidth="1"/>
    <col min="1734" max="1734" width="14.42578125" style="1" customWidth="1"/>
    <col min="1735" max="1737" width="17" style="1" customWidth="1"/>
    <col min="1738" max="1738" width="15.42578125" style="1" customWidth="1"/>
    <col min="1739" max="1985" width="9.140625" style="1"/>
    <col min="1986" max="1986" width="6.140625" style="1" customWidth="1"/>
    <col min="1987" max="1987" width="10.140625" style="1" customWidth="1"/>
    <col min="1988" max="1988" width="50.28515625" style="1" customWidth="1"/>
    <col min="1989" max="1989" width="13.42578125" style="1" customWidth="1"/>
    <col min="1990" max="1990" width="14.42578125" style="1" customWidth="1"/>
    <col min="1991" max="1993" width="17" style="1" customWidth="1"/>
    <col min="1994" max="1994" width="15.42578125" style="1" customWidth="1"/>
    <col min="1995" max="2241" width="9.140625" style="1"/>
    <col min="2242" max="2242" width="6.140625" style="1" customWidth="1"/>
    <col min="2243" max="2243" width="10.140625" style="1" customWidth="1"/>
    <col min="2244" max="2244" width="50.28515625" style="1" customWidth="1"/>
    <col min="2245" max="2245" width="13.42578125" style="1" customWidth="1"/>
    <col min="2246" max="2246" width="14.42578125" style="1" customWidth="1"/>
    <col min="2247" max="2249" width="17" style="1" customWidth="1"/>
    <col min="2250" max="2250" width="15.42578125" style="1" customWidth="1"/>
    <col min="2251" max="2497" width="9.140625" style="1"/>
    <col min="2498" max="2498" width="6.140625" style="1" customWidth="1"/>
    <col min="2499" max="2499" width="10.140625" style="1" customWidth="1"/>
    <col min="2500" max="2500" width="50.28515625" style="1" customWidth="1"/>
    <col min="2501" max="2501" width="13.42578125" style="1" customWidth="1"/>
    <col min="2502" max="2502" width="14.42578125" style="1" customWidth="1"/>
    <col min="2503" max="2505" width="17" style="1" customWidth="1"/>
    <col min="2506" max="2506" width="15.42578125" style="1" customWidth="1"/>
    <col min="2507" max="2753" width="9.140625" style="1"/>
    <col min="2754" max="2754" width="6.140625" style="1" customWidth="1"/>
    <col min="2755" max="2755" width="10.140625" style="1" customWidth="1"/>
    <col min="2756" max="2756" width="50.28515625" style="1" customWidth="1"/>
    <col min="2757" max="2757" width="13.42578125" style="1" customWidth="1"/>
    <col min="2758" max="2758" width="14.42578125" style="1" customWidth="1"/>
    <col min="2759" max="2761" width="17" style="1" customWidth="1"/>
    <col min="2762" max="2762" width="15.42578125" style="1" customWidth="1"/>
    <col min="2763" max="3009" width="9.140625" style="1"/>
    <col min="3010" max="3010" width="6.140625" style="1" customWidth="1"/>
    <col min="3011" max="3011" width="10.140625" style="1" customWidth="1"/>
    <col min="3012" max="3012" width="50.28515625" style="1" customWidth="1"/>
    <col min="3013" max="3013" width="13.42578125" style="1" customWidth="1"/>
    <col min="3014" max="3014" width="14.42578125" style="1" customWidth="1"/>
    <col min="3015" max="3017" width="17" style="1" customWidth="1"/>
    <col min="3018" max="3018" width="15.42578125" style="1" customWidth="1"/>
    <col min="3019" max="3265" width="9.140625" style="1"/>
    <col min="3266" max="3266" width="6.140625" style="1" customWidth="1"/>
    <col min="3267" max="3267" width="10.140625" style="1" customWidth="1"/>
    <col min="3268" max="3268" width="50.28515625" style="1" customWidth="1"/>
    <col min="3269" max="3269" width="13.42578125" style="1" customWidth="1"/>
    <col min="3270" max="3270" width="14.42578125" style="1" customWidth="1"/>
    <col min="3271" max="3273" width="17" style="1" customWidth="1"/>
    <col min="3274" max="3274" width="15.42578125" style="1" customWidth="1"/>
    <col min="3275" max="3521" width="9.140625" style="1"/>
    <col min="3522" max="3522" width="6.140625" style="1" customWidth="1"/>
    <col min="3523" max="3523" width="10.140625" style="1" customWidth="1"/>
    <col min="3524" max="3524" width="50.28515625" style="1" customWidth="1"/>
    <col min="3525" max="3525" width="13.42578125" style="1" customWidth="1"/>
    <col min="3526" max="3526" width="14.42578125" style="1" customWidth="1"/>
    <col min="3527" max="3529" width="17" style="1" customWidth="1"/>
    <col min="3530" max="3530" width="15.42578125" style="1" customWidth="1"/>
    <col min="3531" max="3777" width="9.140625" style="1"/>
    <col min="3778" max="3778" width="6.140625" style="1" customWidth="1"/>
    <col min="3779" max="3779" width="10.140625" style="1" customWidth="1"/>
    <col min="3780" max="3780" width="50.28515625" style="1" customWidth="1"/>
    <col min="3781" max="3781" width="13.42578125" style="1" customWidth="1"/>
    <col min="3782" max="3782" width="14.42578125" style="1" customWidth="1"/>
    <col min="3783" max="3785" width="17" style="1" customWidth="1"/>
    <col min="3786" max="3786" width="15.42578125" style="1" customWidth="1"/>
    <col min="3787" max="4033" width="9.140625" style="1"/>
    <col min="4034" max="4034" width="6.140625" style="1" customWidth="1"/>
    <col min="4035" max="4035" width="10.140625" style="1" customWidth="1"/>
    <col min="4036" max="4036" width="50.28515625" style="1" customWidth="1"/>
    <col min="4037" max="4037" width="13.42578125" style="1" customWidth="1"/>
    <col min="4038" max="4038" width="14.42578125" style="1" customWidth="1"/>
    <col min="4039" max="4041" width="17" style="1" customWidth="1"/>
    <col min="4042" max="4042" width="15.42578125" style="1" customWidth="1"/>
    <col min="4043" max="4289" width="9.140625" style="1"/>
    <col min="4290" max="4290" width="6.140625" style="1" customWidth="1"/>
    <col min="4291" max="4291" width="10.140625" style="1" customWidth="1"/>
    <col min="4292" max="4292" width="50.28515625" style="1" customWidth="1"/>
    <col min="4293" max="4293" width="13.42578125" style="1" customWidth="1"/>
    <col min="4294" max="4294" width="14.42578125" style="1" customWidth="1"/>
    <col min="4295" max="4297" width="17" style="1" customWidth="1"/>
    <col min="4298" max="4298" width="15.42578125" style="1" customWidth="1"/>
    <col min="4299" max="4545" width="9.140625" style="1"/>
    <col min="4546" max="4546" width="6.140625" style="1" customWidth="1"/>
    <col min="4547" max="4547" width="10.140625" style="1" customWidth="1"/>
    <col min="4548" max="4548" width="50.28515625" style="1" customWidth="1"/>
    <col min="4549" max="4549" width="13.42578125" style="1" customWidth="1"/>
    <col min="4550" max="4550" width="14.42578125" style="1" customWidth="1"/>
    <col min="4551" max="4553" width="17" style="1" customWidth="1"/>
    <col min="4554" max="4554" width="15.42578125" style="1" customWidth="1"/>
    <col min="4555" max="4801" width="9.140625" style="1"/>
    <col min="4802" max="4802" width="6.140625" style="1" customWidth="1"/>
    <col min="4803" max="4803" width="10.140625" style="1" customWidth="1"/>
    <col min="4804" max="4804" width="50.28515625" style="1" customWidth="1"/>
    <col min="4805" max="4805" width="13.42578125" style="1" customWidth="1"/>
    <col min="4806" max="4806" width="14.42578125" style="1" customWidth="1"/>
    <col min="4807" max="4809" width="17" style="1" customWidth="1"/>
    <col min="4810" max="4810" width="15.42578125" style="1" customWidth="1"/>
    <col min="4811" max="5057" width="9.140625" style="1"/>
    <col min="5058" max="5058" width="6.140625" style="1" customWidth="1"/>
    <col min="5059" max="5059" width="10.140625" style="1" customWidth="1"/>
    <col min="5060" max="5060" width="50.28515625" style="1" customWidth="1"/>
    <col min="5061" max="5061" width="13.42578125" style="1" customWidth="1"/>
    <col min="5062" max="5062" width="14.42578125" style="1" customWidth="1"/>
    <col min="5063" max="5065" width="17" style="1" customWidth="1"/>
    <col min="5066" max="5066" width="15.42578125" style="1" customWidth="1"/>
    <col min="5067" max="5313" width="9.140625" style="1"/>
    <col min="5314" max="5314" width="6.140625" style="1" customWidth="1"/>
    <col min="5315" max="5315" width="10.140625" style="1" customWidth="1"/>
    <col min="5316" max="5316" width="50.28515625" style="1" customWidth="1"/>
    <col min="5317" max="5317" width="13.42578125" style="1" customWidth="1"/>
    <col min="5318" max="5318" width="14.42578125" style="1" customWidth="1"/>
    <col min="5319" max="5321" width="17" style="1" customWidth="1"/>
    <col min="5322" max="5322" width="15.42578125" style="1" customWidth="1"/>
    <col min="5323" max="5569" width="9.140625" style="1"/>
    <col min="5570" max="5570" width="6.140625" style="1" customWidth="1"/>
    <col min="5571" max="5571" width="10.140625" style="1" customWidth="1"/>
    <col min="5572" max="5572" width="50.28515625" style="1" customWidth="1"/>
    <col min="5573" max="5573" width="13.42578125" style="1" customWidth="1"/>
    <col min="5574" max="5574" width="14.42578125" style="1" customWidth="1"/>
    <col min="5575" max="5577" width="17" style="1" customWidth="1"/>
    <col min="5578" max="5578" width="15.42578125" style="1" customWidth="1"/>
    <col min="5579" max="5825" width="9.140625" style="1"/>
    <col min="5826" max="5826" width="6.140625" style="1" customWidth="1"/>
    <col min="5827" max="5827" width="10.140625" style="1" customWidth="1"/>
    <col min="5828" max="5828" width="50.28515625" style="1" customWidth="1"/>
    <col min="5829" max="5829" width="13.42578125" style="1" customWidth="1"/>
    <col min="5830" max="5830" width="14.42578125" style="1" customWidth="1"/>
    <col min="5831" max="5833" width="17" style="1" customWidth="1"/>
    <col min="5834" max="5834" width="15.42578125" style="1" customWidth="1"/>
    <col min="5835" max="6081" width="9.140625" style="1"/>
    <col min="6082" max="6082" width="6.140625" style="1" customWidth="1"/>
    <col min="6083" max="6083" width="10.140625" style="1" customWidth="1"/>
    <col min="6084" max="6084" width="50.28515625" style="1" customWidth="1"/>
    <col min="6085" max="6085" width="13.42578125" style="1" customWidth="1"/>
    <col min="6086" max="6086" width="14.42578125" style="1" customWidth="1"/>
    <col min="6087" max="6089" width="17" style="1" customWidth="1"/>
    <col min="6090" max="6090" width="15.42578125" style="1" customWidth="1"/>
    <col min="6091" max="6337" width="9.140625" style="1"/>
    <col min="6338" max="6338" width="6.140625" style="1" customWidth="1"/>
    <col min="6339" max="6339" width="10.140625" style="1" customWidth="1"/>
    <col min="6340" max="6340" width="50.28515625" style="1" customWidth="1"/>
    <col min="6341" max="6341" width="13.42578125" style="1" customWidth="1"/>
    <col min="6342" max="6342" width="14.42578125" style="1" customWidth="1"/>
    <col min="6343" max="6345" width="17" style="1" customWidth="1"/>
    <col min="6346" max="6346" width="15.42578125" style="1" customWidth="1"/>
    <col min="6347" max="6593" width="9.140625" style="1"/>
    <col min="6594" max="6594" width="6.140625" style="1" customWidth="1"/>
    <col min="6595" max="6595" width="10.140625" style="1" customWidth="1"/>
    <col min="6596" max="6596" width="50.28515625" style="1" customWidth="1"/>
    <col min="6597" max="6597" width="13.42578125" style="1" customWidth="1"/>
    <col min="6598" max="6598" width="14.42578125" style="1" customWidth="1"/>
    <col min="6599" max="6601" width="17" style="1" customWidth="1"/>
    <col min="6602" max="6602" width="15.42578125" style="1" customWidth="1"/>
    <col min="6603" max="6849" width="9.140625" style="1"/>
    <col min="6850" max="6850" width="6.140625" style="1" customWidth="1"/>
    <col min="6851" max="6851" width="10.140625" style="1" customWidth="1"/>
    <col min="6852" max="6852" width="50.28515625" style="1" customWidth="1"/>
    <col min="6853" max="6853" width="13.42578125" style="1" customWidth="1"/>
    <col min="6854" max="6854" width="14.42578125" style="1" customWidth="1"/>
    <col min="6855" max="6857" width="17" style="1" customWidth="1"/>
    <col min="6858" max="6858" width="15.42578125" style="1" customWidth="1"/>
    <col min="6859" max="7105" width="9.140625" style="1"/>
    <col min="7106" max="7106" width="6.140625" style="1" customWidth="1"/>
    <col min="7107" max="7107" width="10.140625" style="1" customWidth="1"/>
    <col min="7108" max="7108" width="50.28515625" style="1" customWidth="1"/>
    <col min="7109" max="7109" width="13.42578125" style="1" customWidth="1"/>
    <col min="7110" max="7110" width="14.42578125" style="1" customWidth="1"/>
    <col min="7111" max="7113" width="17" style="1" customWidth="1"/>
    <col min="7114" max="7114" width="15.42578125" style="1" customWidth="1"/>
    <col min="7115" max="7361" width="9.140625" style="1"/>
    <col min="7362" max="7362" width="6.140625" style="1" customWidth="1"/>
    <col min="7363" max="7363" width="10.140625" style="1" customWidth="1"/>
    <col min="7364" max="7364" width="50.28515625" style="1" customWidth="1"/>
    <col min="7365" max="7365" width="13.42578125" style="1" customWidth="1"/>
    <col min="7366" max="7366" width="14.42578125" style="1" customWidth="1"/>
    <col min="7367" max="7369" width="17" style="1" customWidth="1"/>
    <col min="7370" max="7370" width="15.42578125" style="1" customWidth="1"/>
    <col min="7371" max="7617" width="9.140625" style="1"/>
    <col min="7618" max="7618" width="6.140625" style="1" customWidth="1"/>
    <col min="7619" max="7619" width="10.140625" style="1" customWidth="1"/>
    <col min="7620" max="7620" width="50.28515625" style="1" customWidth="1"/>
    <col min="7621" max="7621" width="13.42578125" style="1" customWidth="1"/>
    <col min="7622" max="7622" width="14.42578125" style="1" customWidth="1"/>
    <col min="7623" max="7625" width="17" style="1" customWidth="1"/>
    <col min="7626" max="7626" width="15.42578125" style="1" customWidth="1"/>
    <col min="7627" max="7873" width="9.140625" style="1"/>
    <col min="7874" max="7874" width="6.140625" style="1" customWidth="1"/>
    <col min="7875" max="7875" width="10.140625" style="1" customWidth="1"/>
    <col min="7876" max="7876" width="50.28515625" style="1" customWidth="1"/>
    <col min="7877" max="7877" width="13.42578125" style="1" customWidth="1"/>
    <col min="7878" max="7878" width="14.42578125" style="1" customWidth="1"/>
    <col min="7879" max="7881" width="17" style="1" customWidth="1"/>
    <col min="7882" max="7882" width="15.42578125" style="1" customWidth="1"/>
    <col min="7883" max="8129" width="9.140625" style="1"/>
    <col min="8130" max="8130" width="6.140625" style="1" customWidth="1"/>
    <col min="8131" max="8131" width="10.140625" style="1" customWidth="1"/>
    <col min="8132" max="8132" width="50.28515625" style="1" customWidth="1"/>
    <col min="8133" max="8133" width="13.42578125" style="1" customWidth="1"/>
    <col min="8134" max="8134" width="14.42578125" style="1" customWidth="1"/>
    <col min="8135" max="8137" width="17" style="1" customWidth="1"/>
    <col min="8138" max="8138" width="15.42578125" style="1" customWidth="1"/>
    <col min="8139" max="8385" width="9.140625" style="1"/>
    <col min="8386" max="8386" width="6.140625" style="1" customWidth="1"/>
    <col min="8387" max="8387" width="10.140625" style="1" customWidth="1"/>
    <col min="8388" max="8388" width="50.28515625" style="1" customWidth="1"/>
    <col min="8389" max="8389" width="13.42578125" style="1" customWidth="1"/>
    <col min="8390" max="8390" width="14.42578125" style="1" customWidth="1"/>
    <col min="8391" max="8393" width="17" style="1" customWidth="1"/>
    <col min="8394" max="8394" width="15.42578125" style="1" customWidth="1"/>
    <col min="8395" max="8641" width="9.140625" style="1"/>
    <col min="8642" max="8642" width="6.140625" style="1" customWidth="1"/>
    <col min="8643" max="8643" width="10.140625" style="1" customWidth="1"/>
    <col min="8644" max="8644" width="50.28515625" style="1" customWidth="1"/>
    <col min="8645" max="8645" width="13.42578125" style="1" customWidth="1"/>
    <col min="8646" max="8646" width="14.42578125" style="1" customWidth="1"/>
    <col min="8647" max="8649" width="17" style="1" customWidth="1"/>
    <col min="8650" max="8650" width="15.42578125" style="1" customWidth="1"/>
    <col min="8651" max="8897" width="9.140625" style="1"/>
    <col min="8898" max="8898" width="6.140625" style="1" customWidth="1"/>
    <col min="8899" max="8899" width="10.140625" style="1" customWidth="1"/>
    <col min="8900" max="8900" width="50.28515625" style="1" customWidth="1"/>
    <col min="8901" max="8901" width="13.42578125" style="1" customWidth="1"/>
    <col min="8902" max="8902" width="14.42578125" style="1" customWidth="1"/>
    <col min="8903" max="8905" width="17" style="1" customWidth="1"/>
    <col min="8906" max="8906" width="15.42578125" style="1" customWidth="1"/>
    <col min="8907" max="9153" width="9.140625" style="1"/>
    <col min="9154" max="9154" width="6.140625" style="1" customWidth="1"/>
    <col min="9155" max="9155" width="10.140625" style="1" customWidth="1"/>
    <col min="9156" max="9156" width="50.28515625" style="1" customWidth="1"/>
    <col min="9157" max="9157" width="13.42578125" style="1" customWidth="1"/>
    <col min="9158" max="9158" width="14.42578125" style="1" customWidth="1"/>
    <col min="9159" max="9161" width="17" style="1" customWidth="1"/>
    <col min="9162" max="9162" width="15.42578125" style="1" customWidth="1"/>
    <col min="9163" max="9409" width="9.140625" style="1"/>
    <col min="9410" max="9410" width="6.140625" style="1" customWidth="1"/>
    <col min="9411" max="9411" width="10.140625" style="1" customWidth="1"/>
    <col min="9412" max="9412" width="50.28515625" style="1" customWidth="1"/>
    <col min="9413" max="9413" width="13.42578125" style="1" customWidth="1"/>
    <col min="9414" max="9414" width="14.42578125" style="1" customWidth="1"/>
    <col min="9415" max="9417" width="17" style="1" customWidth="1"/>
    <col min="9418" max="9418" width="15.42578125" style="1" customWidth="1"/>
    <col min="9419" max="9665" width="9.140625" style="1"/>
    <col min="9666" max="9666" width="6.140625" style="1" customWidth="1"/>
    <col min="9667" max="9667" width="10.140625" style="1" customWidth="1"/>
    <col min="9668" max="9668" width="50.28515625" style="1" customWidth="1"/>
    <col min="9669" max="9669" width="13.42578125" style="1" customWidth="1"/>
    <col min="9670" max="9670" width="14.42578125" style="1" customWidth="1"/>
    <col min="9671" max="9673" width="17" style="1" customWidth="1"/>
    <col min="9674" max="9674" width="15.42578125" style="1" customWidth="1"/>
    <col min="9675" max="9921" width="9.140625" style="1"/>
    <col min="9922" max="9922" width="6.140625" style="1" customWidth="1"/>
    <col min="9923" max="9923" width="10.140625" style="1" customWidth="1"/>
    <col min="9924" max="9924" width="50.28515625" style="1" customWidth="1"/>
    <col min="9925" max="9925" width="13.42578125" style="1" customWidth="1"/>
    <col min="9926" max="9926" width="14.42578125" style="1" customWidth="1"/>
    <col min="9927" max="9929" width="17" style="1" customWidth="1"/>
    <col min="9930" max="9930" width="15.42578125" style="1" customWidth="1"/>
    <col min="9931" max="10177" width="9.140625" style="1"/>
    <col min="10178" max="10178" width="6.140625" style="1" customWidth="1"/>
    <col min="10179" max="10179" width="10.140625" style="1" customWidth="1"/>
    <col min="10180" max="10180" width="50.28515625" style="1" customWidth="1"/>
    <col min="10181" max="10181" width="13.42578125" style="1" customWidth="1"/>
    <col min="10182" max="10182" width="14.42578125" style="1" customWidth="1"/>
    <col min="10183" max="10185" width="17" style="1" customWidth="1"/>
    <col min="10186" max="10186" width="15.42578125" style="1" customWidth="1"/>
    <col min="10187" max="10433" width="9.140625" style="1"/>
    <col min="10434" max="10434" width="6.140625" style="1" customWidth="1"/>
    <col min="10435" max="10435" width="10.140625" style="1" customWidth="1"/>
    <col min="10436" max="10436" width="50.28515625" style="1" customWidth="1"/>
    <col min="10437" max="10437" width="13.42578125" style="1" customWidth="1"/>
    <col min="10438" max="10438" width="14.42578125" style="1" customWidth="1"/>
    <col min="10439" max="10441" width="17" style="1" customWidth="1"/>
    <col min="10442" max="10442" width="15.42578125" style="1" customWidth="1"/>
    <col min="10443" max="10689" width="9.140625" style="1"/>
    <col min="10690" max="10690" width="6.140625" style="1" customWidth="1"/>
    <col min="10691" max="10691" width="10.140625" style="1" customWidth="1"/>
    <col min="10692" max="10692" width="50.28515625" style="1" customWidth="1"/>
    <col min="10693" max="10693" width="13.42578125" style="1" customWidth="1"/>
    <col min="10694" max="10694" width="14.42578125" style="1" customWidth="1"/>
    <col min="10695" max="10697" width="17" style="1" customWidth="1"/>
    <col min="10698" max="10698" width="15.42578125" style="1" customWidth="1"/>
    <col min="10699" max="10945" width="9.140625" style="1"/>
    <col min="10946" max="10946" width="6.140625" style="1" customWidth="1"/>
    <col min="10947" max="10947" width="10.140625" style="1" customWidth="1"/>
    <col min="10948" max="10948" width="50.28515625" style="1" customWidth="1"/>
    <col min="10949" max="10949" width="13.42578125" style="1" customWidth="1"/>
    <col min="10950" max="10950" width="14.42578125" style="1" customWidth="1"/>
    <col min="10951" max="10953" width="17" style="1" customWidth="1"/>
    <col min="10954" max="10954" width="15.42578125" style="1" customWidth="1"/>
    <col min="10955" max="11201" width="9.140625" style="1"/>
    <col min="11202" max="11202" width="6.140625" style="1" customWidth="1"/>
    <col min="11203" max="11203" width="10.140625" style="1" customWidth="1"/>
    <col min="11204" max="11204" width="50.28515625" style="1" customWidth="1"/>
    <col min="11205" max="11205" width="13.42578125" style="1" customWidth="1"/>
    <col min="11206" max="11206" width="14.42578125" style="1" customWidth="1"/>
    <col min="11207" max="11209" width="17" style="1" customWidth="1"/>
    <col min="11210" max="11210" width="15.42578125" style="1" customWidth="1"/>
    <col min="11211" max="11457" width="9.140625" style="1"/>
    <col min="11458" max="11458" width="6.140625" style="1" customWidth="1"/>
    <col min="11459" max="11459" width="10.140625" style="1" customWidth="1"/>
    <col min="11460" max="11460" width="50.28515625" style="1" customWidth="1"/>
    <col min="11461" max="11461" width="13.42578125" style="1" customWidth="1"/>
    <col min="11462" max="11462" width="14.42578125" style="1" customWidth="1"/>
    <col min="11463" max="11465" width="17" style="1" customWidth="1"/>
    <col min="11466" max="11466" width="15.42578125" style="1" customWidth="1"/>
    <col min="11467" max="11713" width="9.140625" style="1"/>
    <col min="11714" max="11714" width="6.140625" style="1" customWidth="1"/>
    <col min="11715" max="11715" width="10.140625" style="1" customWidth="1"/>
    <col min="11716" max="11716" width="50.28515625" style="1" customWidth="1"/>
    <col min="11717" max="11717" width="13.42578125" style="1" customWidth="1"/>
    <col min="11718" max="11718" width="14.42578125" style="1" customWidth="1"/>
    <col min="11719" max="11721" width="17" style="1" customWidth="1"/>
    <col min="11722" max="11722" width="15.42578125" style="1" customWidth="1"/>
    <col min="11723" max="11969" width="9.140625" style="1"/>
    <col min="11970" max="11970" width="6.140625" style="1" customWidth="1"/>
    <col min="11971" max="11971" width="10.140625" style="1" customWidth="1"/>
    <col min="11972" max="11972" width="50.28515625" style="1" customWidth="1"/>
    <col min="11973" max="11973" width="13.42578125" style="1" customWidth="1"/>
    <col min="11974" max="11974" width="14.42578125" style="1" customWidth="1"/>
    <col min="11975" max="11977" width="17" style="1" customWidth="1"/>
    <col min="11978" max="11978" width="15.42578125" style="1" customWidth="1"/>
    <col min="11979" max="12225" width="9.140625" style="1"/>
    <col min="12226" max="12226" width="6.140625" style="1" customWidth="1"/>
    <col min="12227" max="12227" width="10.140625" style="1" customWidth="1"/>
    <col min="12228" max="12228" width="50.28515625" style="1" customWidth="1"/>
    <col min="12229" max="12229" width="13.42578125" style="1" customWidth="1"/>
    <col min="12230" max="12230" width="14.42578125" style="1" customWidth="1"/>
    <col min="12231" max="12233" width="17" style="1" customWidth="1"/>
    <col min="12234" max="12234" width="15.42578125" style="1" customWidth="1"/>
    <col min="12235" max="12481" width="9.140625" style="1"/>
    <col min="12482" max="12482" width="6.140625" style="1" customWidth="1"/>
    <col min="12483" max="12483" width="10.140625" style="1" customWidth="1"/>
    <col min="12484" max="12484" width="50.28515625" style="1" customWidth="1"/>
    <col min="12485" max="12485" width="13.42578125" style="1" customWidth="1"/>
    <col min="12486" max="12486" width="14.42578125" style="1" customWidth="1"/>
    <col min="12487" max="12489" width="17" style="1" customWidth="1"/>
    <col min="12490" max="12490" width="15.42578125" style="1" customWidth="1"/>
    <col min="12491" max="12737" width="9.140625" style="1"/>
    <col min="12738" max="12738" width="6.140625" style="1" customWidth="1"/>
    <col min="12739" max="12739" width="10.140625" style="1" customWidth="1"/>
    <col min="12740" max="12740" width="50.28515625" style="1" customWidth="1"/>
    <col min="12741" max="12741" width="13.42578125" style="1" customWidth="1"/>
    <col min="12742" max="12742" width="14.42578125" style="1" customWidth="1"/>
    <col min="12743" max="12745" width="17" style="1" customWidth="1"/>
    <col min="12746" max="12746" width="15.42578125" style="1" customWidth="1"/>
    <col min="12747" max="12993" width="9.140625" style="1"/>
    <col min="12994" max="12994" width="6.140625" style="1" customWidth="1"/>
    <col min="12995" max="12995" width="10.140625" style="1" customWidth="1"/>
    <col min="12996" max="12996" width="50.28515625" style="1" customWidth="1"/>
    <col min="12997" max="12997" width="13.42578125" style="1" customWidth="1"/>
    <col min="12998" max="12998" width="14.42578125" style="1" customWidth="1"/>
    <col min="12999" max="13001" width="17" style="1" customWidth="1"/>
    <col min="13002" max="13002" width="15.42578125" style="1" customWidth="1"/>
    <col min="13003" max="13249" width="9.140625" style="1"/>
    <col min="13250" max="13250" width="6.140625" style="1" customWidth="1"/>
    <col min="13251" max="13251" width="10.140625" style="1" customWidth="1"/>
    <col min="13252" max="13252" width="50.28515625" style="1" customWidth="1"/>
    <col min="13253" max="13253" width="13.42578125" style="1" customWidth="1"/>
    <col min="13254" max="13254" width="14.42578125" style="1" customWidth="1"/>
    <col min="13255" max="13257" width="17" style="1" customWidth="1"/>
    <col min="13258" max="13258" width="15.42578125" style="1" customWidth="1"/>
    <col min="13259" max="13505" width="9.140625" style="1"/>
    <col min="13506" max="13506" width="6.140625" style="1" customWidth="1"/>
    <col min="13507" max="13507" width="10.140625" style="1" customWidth="1"/>
    <col min="13508" max="13508" width="50.28515625" style="1" customWidth="1"/>
    <col min="13509" max="13509" width="13.42578125" style="1" customWidth="1"/>
    <col min="13510" max="13510" width="14.42578125" style="1" customWidth="1"/>
    <col min="13511" max="13513" width="17" style="1" customWidth="1"/>
    <col min="13514" max="13514" width="15.42578125" style="1" customWidth="1"/>
    <col min="13515" max="13761" width="9.140625" style="1"/>
    <col min="13762" max="13762" width="6.140625" style="1" customWidth="1"/>
    <col min="13763" max="13763" width="10.140625" style="1" customWidth="1"/>
    <col min="13764" max="13764" width="50.28515625" style="1" customWidth="1"/>
    <col min="13765" max="13765" width="13.42578125" style="1" customWidth="1"/>
    <col min="13766" max="13766" width="14.42578125" style="1" customWidth="1"/>
    <col min="13767" max="13769" width="17" style="1" customWidth="1"/>
    <col min="13770" max="13770" width="15.42578125" style="1" customWidth="1"/>
    <col min="13771" max="14017" width="9.140625" style="1"/>
    <col min="14018" max="14018" width="6.140625" style="1" customWidth="1"/>
    <col min="14019" max="14019" width="10.140625" style="1" customWidth="1"/>
    <col min="14020" max="14020" width="50.28515625" style="1" customWidth="1"/>
    <col min="14021" max="14021" width="13.42578125" style="1" customWidth="1"/>
    <col min="14022" max="14022" width="14.42578125" style="1" customWidth="1"/>
    <col min="14023" max="14025" width="17" style="1" customWidth="1"/>
    <col min="14026" max="14026" width="15.42578125" style="1" customWidth="1"/>
    <col min="14027" max="14273" width="9.140625" style="1"/>
    <col min="14274" max="14274" width="6.140625" style="1" customWidth="1"/>
    <col min="14275" max="14275" width="10.140625" style="1" customWidth="1"/>
    <col min="14276" max="14276" width="50.28515625" style="1" customWidth="1"/>
    <col min="14277" max="14277" width="13.42578125" style="1" customWidth="1"/>
    <col min="14278" max="14278" width="14.42578125" style="1" customWidth="1"/>
    <col min="14279" max="14281" width="17" style="1" customWidth="1"/>
    <col min="14282" max="14282" width="15.42578125" style="1" customWidth="1"/>
    <col min="14283" max="14529" width="9.140625" style="1"/>
    <col min="14530" max="14530" width="6.140625" style="1" customWidth="1"/>
    <col min="14531" max="14531" width="10.140625" style="1" customWidth="1"/>
    <col min="14532" max="14532" width="50.28515625" style="1" customWidth="1"/>
    <col min="14533" max="14533" width="13.42578125" style="1" customWidth="1"/>
    <col min="14534" max="14534" width="14.42578125" style="1" customWidth="1"/>
    <col min="14535" max="14537" width="17" style="1" customWidth="1"/>
    <col min="14538" max="14538" width="15.42578125" style="1" customWidth="1"/>
    <col min="14539" max="14785" width="9.140625" style="1"/>
    <col min="14786" max="14786" width="6.140625" style="1" customWidth="1"/>
    <col min="14787" max="14787" width="10.140625" style="1" customWidth="1"/>
    <col min="14788" max="14788" width="50.28515625" style="1" customWidth="1"/>
    <col min="14789" max="14789" width="13.42578125" style="1" customWidth="1"/>
    <col min="14790" max="14790" width="14.42578125" style="1" customWidth="1"/>
    <col min="14791" max="14793" width="17" style="1" customWidth="1"/>
    <col min="14794" max="14794" width="15.42578125" style="1" customWidth="1"/>
    <col min="14795" max="15041" width="9.140625" style="1"/>
    <col min="15042" max="15042" width="6.140625" style="1" customWidth="1"/>
    <col min="15043" max="15043" width="10.140625" style="1" customWidth="1"/>
    <col min="15044" max="15044" width="50.28515625" style="1" customWidth="1"/>
    <col min="15045" max="15045" width="13.42578125" style="1" customWidth="1"/>
    <col min="15046" max="15046" width="14.42578125" style="1" customWidth="1"/>
    <col min="15047" max="15049" width="17" style="1" customWidth="1"/>
    <col min="15050" max="15050" width="15.42578125" style="1" customWidth="1"/>
    <col min="15051" max="15297" width="9.140625" style="1"/>
    <col min="15298" max="15298" width="6.140625" style="1" customWidth="1"/>
    <col min="15299" max="15299" width="10.140625" style="1" customWidth="1"/>
    <col min="15300" max="15300" width="50.28515625" style="1" customWidth="1"/>
    <col min="15301" max="15301" width="13.42578125" style="1" customWidth="1"/>
    <col min="15302" max="15302" width="14.42578125" style="1" customWidth="1"/>
    <col min="15303" max="15305" width="17" style="1" customWidth="1"/>
    <col min="15306" max="15306" width="15.42578125" style="1" customWidth="1"/>
    <col min="15307" max="15553" width="9.140625" style="1"/>
    <col min="15554" max="15554" width="6.140625" style="1" customWidth="1"/>
    <col min="15555" max="15555" width="10.140625" style="1" customWidth="1"/>
    <col min="15556" max="15556" width="50.28515625" style="1" customWidth="1"/>
    <col min="15557" max="15557" width="13.42578125" style="1" customWidth="1"/>
    <col min="15558" max="15558" width="14.42578125" style="1" customWidth="1"/>
    <col min="15559" max="15561" width="17" style="1" customWidth="1"/>
    <col min="15562" max="15562" width="15.42578125" style="1" customWidth="1"/>
    <col min="15563" max="15809" width="9.140625" style="1"/>
    <col min="15810" max="15810" width="6.140625" style="1" customWidth="1"/>
    <col min="15811" max="15811" width="10.140625" style="1" customWidth="1"/>
    <col min="15812" max="15812" width="50.28515625" style="1" customWidth="1"/>
    <col min="15813" max="15813" width="13.42578125" style="1" customWidth="1"/>
    <col min="15814" max="15814" width="14.42578125" style="1" customWidth="1"/>
    <col min="15815" max="15817" width="17" style="1" customWidth="1"/>
    <col min="15818" max="15818" width="15.42578125" style="1" customWidth="1"/>
    <col min="15819" max="16065" width="9.140625" style="1"/>
    <col min="16066" max="16066" width="6.140625" style="1" customWidth="1"/>
    <col min="16067" max="16067" width="10.140625" style="1" customWidth="1"/>
    <col min="16068" max="16068" width="50.28515625" style="1" customWidth="1"/>
    <col min="16069" max="16069" width="13.42578125" style="1" customWidth="1"/>
    <col min="16070" max="16070" width="14.42578125" style="1" customWidth="1"/>
    <col min="16071" max="16073" width="17" style="1" customWidth="1"/>
    <col min="16074" max="16074" width="15.42578125" style="1" customWidth="1"/>
    <col min="16075" max="16384" width="9.140625" style="1"/>
  </cols>
  <sheetData>
    <row r="2" spans="1:12" x14ac:dyDescent="0.3">
      <c r="C2" s="2" t="s">
        <v>0</v>
      </c>
    </row>
    <row r="3" spans="1:12" x14ac:dyDescent="0.3">
      <c r="C3" s="3" t="s">
        <v>1</v>
      </c>
    </row>
    <row r="4" spans="1:12" x14ac:dyDescent="0.3">
      <c r="C4" s="4">
        <v>45807</v>
      </c>
    </row>
    <row r="5" spans="1:12" x14ac:dyDescent="0.3">
      <c r="C5" s="4"/>
    </row>
    <row r="6" spans="1:12" s="6" customFormat="1" x14ac:dyDescent="0.25">
      <c r="A6" s="5" t="s">
        <v>2</v>
      </c>
      <c r="B6" s="5" t="s">
        <v>3</v>
      </c>
      <c r="C6" s="5" t="s">
        <v>4</v>
      </c>
      <c r="D6" s="25">
        <v>45658</v>
      </c>
      <c r="E6" s="25">
        <v>45689</v>
      </c>
      <c r="F6" s="25">
        <v>45717</v>
      </c>
      <c r="G6" s="25" t="s">
        <v>5</v>
      </c>
      <c r="H6" s="25">
        <v>45748</v>
      </c>
      <c r="I6" s="25">
        <v>45778</v>
      </c>
      <c r="J6" s="25">
        <v>45809</v>
      </c>
      <c r="K6" s="25" t="s">
        <v>5</v>
      </c>
      <c r="L6" s="25" t="s">
        <v>6</v>
      </c>
    </row>
    <row r="7" spans="1:12" x14ac:dyDescent="0.3">
      <c r="A7" s="7">
        <v>1</v>
      </c>
      <c r="B7" s="8" t="s">
        <v>7</v>
      </c>
      <c r="C7" s="9" t="s">
        <v>8</v>
      </c>
      <c r="D7" s="10">
        <v>3344</v>
      </c>
      <c r="E7" s="10">
        <v>3268</v>
      </c>
      <c r="F7" s="10">
        <v>3420</v>
      </c>
      <c r="G7" s="10">
        <f>D7+E7+F7</f>
        <v>10032</v>
      </c>
      <c r="H7" s="10">
        <v>3420</v>
      </c>
      <c r="I7" s="10">
        <v>3420</v>
      </c>
      <c r="J7" s="10">
        <v>3040</v>
      </c>
      <c r="K7" s="10">
        <f>H7+I7+J7</f>
        <v>9880</v>
      </c>
      <c r="L7" s="10">
        <f>G7+K7</f>
        <v>19912</v>
      </c>
    </row>
    <row r="8" spans="1:12" x14ac:dyDescent="0.3">
      <c r="A8" s="7">
        <v>2</v>
      </c>
      <c r="B8" s="8" t="s">
        <v>9</v>
      </c>
      <c r="C8" s="9" t="s">
        <v>10</v>
      </c>
      <c r="D8" s="10">
        <v>2774</v>
      </c>
      <c r="E8" s="10">
        <v>2850</v>
      </c>
      <c r="F8" s="10">
        <v>3496</v>
      </c>
      <c r="G8" s="10">
        <f t="shared" ref="G8:G23" si="0">D8+E8+F8</f>
        <v>9120</v>
      </c>
      <c r="H8" s="10">
        <v>3154</v>
      </c>
      <c r="I8" s="10">
        <v>3154</v>
      </c>
      <c r="J8" s="10">
        <v>2736</v>
      </c>
      <c r="K8" s="10">
        <f t="shared" ref="K8:K23" si="1">H8+I8+J8</f>
        <v>9044</v>
      </c>
      <c r="L8" s="10">
        <f t="shared" ref="L8:L23" si="2">G8+K8</f>
        <v>18164</v>
      </c>
    </row>
    <row r="9" spans="1:12" x14ac:dyDescent="0.3">
      <c r="A9" s="7">
        <v>3</v>
      </c>
      <c r="B9" s="8" t="s">
        <v>11</v>
      </c>
      <c r="C9" s="9" t="s">
        <v>12</v>
      </c>
      <c r="D9" s="10">
        <v>14744</v>
      </c>
      <c r="E9" s="10">
        <v>14592</v>
      </c>
      <c r="F9" s="10">
        <v>14744</v>
      </c>
      <c r="G9" s="10">
        <f t="shared" si="0"/>
        <v>44080</v>
      </c>
      <c r="H9" s="10">
        <v>14478</v>
      </c>
      <c r="I9" s="10">
        <v>15238</v>
      </c>
      <c r="J9" s="10">
        <v>13110</v>
      </c>
      <c r="K9" s="10">
        <f t="shared" si="1"/>
        <v>42826</v>
      </c>
      <c r="L9" s="10">
        <f t="shared" si="2"/>
        <v>86906</v>
      </c>
    </row>
    <row r="10" spans="1:12" x14ac:dyDescent="0.3">
      <c r="A10" s="7">
        <v>4</v>
      </c>
      <c r="B10" s="11" t="s">
        <v>13</v>
      </c>
      <c r="C10" s="12" t="s">
        <v>14</v>
      </c>
      <c r="D10" s="10">
        <v>1140</v>
      </c>
      <c r="E10" s="10">
        <v>1140</v>
      </c>
      <c r="F10" s="10">
        <v>1368</v>
      </c>
      <c r="G10" s="10">
        <f t="shared" si="0"/>
        <v>3648</v>
      </c>
      <c r="H10" s="10">
        <v>1368</v>
      </c>
      <c r="I10" s="10">
        <v>1254</v>
      </c>
      <c r="J10" s="10">
        <v>1140</v>
      </c>
      <c r="K10" s="10">
        <f t="shared" si="1"/>
        <v>3762</v>
      </c>
      <c r="L10" s="10">
        <f t="shared" si="2"/>
        <v>7410</v>
      </c>
    </row>
    <row r="11" spans="1:12" x14ac:dyDescent="0.3">
      <c r="A11" s="7">
        <v>5</v>
      </c>
      <c r="B11" s="8" t="s">
        <v>15</v>
      </c>
      <c r="C11" s="9" t="s">
        <v>16</v>
      </c>
      <c r="D11" s="10">
        <v>2052</v>
      </c>
      <c r="E11" s="10">
        <v>2052</v>
      </c>
      <c r="F11" s="10">
        <v>2128</v>
      </c>
      <c r="G11" s="10">
        <f t="shared" si="0"/>
        <v>6232</v>
      </c>
      <c r="H11" s="10">
        <v>2052</v>
      </c>
      <c r="I11" s="10">
        <v>2204</v>
      </c>
      <c r="J11" s="10">
        <v>1862</v>
      </c>
      <c r="K11" s="10">
        <f t="shared" si="1"/>
        <v>6118</v>
      </c>
      <c r="L11" s="10">
        <f t="shared" si="2"/>
        <v>12350</v>
      </c>
    </row>
    <row r="12" spans="1:12" s="13" customFormat="1" x14ac:dyDescent="0.3">
      <c r="A12" s="7">
        <v>6</v>
      </c>
      <c r="B12" s="8" t="s">
        <v>17</v>
      </c>
      <c r="C12" s="9" t="s">
        <v>18</v>
      </c>
      <c r="D12" s="10">
        <v>1178</v>
      </c>
      <c r="E12" s="10">
        <v>1178</v>
      </c>
      <c r="F12" s="10">
        <v>1140</v>
      </c>
      <c r="G12" s="10">
        <f t="shared" si="0"/>
        <v>3496</v>
      </c>
      <c r="H12" s="10">
        <v>1216</v>
      </c>
      <c r="I12" s="10">
        <v>1216</v>
      </c>
      <c r="J12" s="10">
        <v>1064</v>
      </c>
      <c r="K12" s="10">
        <f t="shared" si="1"/>
        <v>3496</v>
      </c>
      <c r="L12" s="10">
        <f t="shared" si="2"/>
        <v>6992</v>
      </c>
    </row>
    <row r="13" spans="1:12" s="13" customFormat="1" x14ac:dyDescent="0.3">
      <c r="A13" s="7">
        <v>7</v>
      </c>
      <c r="B13" s="8" t="s">
        <v>19</v>
      </c>
      <c r="C13" s="9" t="s">
        <v>20</v>
      </c>
      <c r="D13" s="10">
        <v>1786</v>
      </c>
      <c r="E13" s="10">
        <v>1824</v>
      </c>
      <c r="F13" s="10">
        <v>1824</v>
      </c>
      <c r="G13" s="10">
        <f t="shared" si="0"/>
        <v>5434</v>
      </c>
      <c r="H13" s="10">
        <v>1824</v>
      </c>
      <c r="I13" s="10">
        <v>1900</v>
      </c>
      <c r="J13" s="10">
        <v>1634</v>
      </c>
      <c r="K13" s="10">
        <f t="shared" si="1"/>
        <v>5358</v>
      </c>
      <c r="L13" s="10">
        <f t="shared" si="2"/>
        <v>10792</v>
      </c>
    </row>
    <row r="14" spans="1:12" s="13" customFormat="1" x14ac:dyDescent="0.3">
      <c r="A14" s="7">
        <v>8</v>
      </c>
      <c r="B14" s="8" t="s">
        <v>21</v>
      </c>
      <c r="C14" s="9" t="s">
        <v>22</v>
      </c>
      <c r="D14" s="10">
        <v>342</v>
      </c>
      <c r="E14" s="10">
        <v>342</v>
      </c>
      <c r="F14" s="10">
        <v>342</v>
      </c>
      <c r="G14" s="10">
        <f t="shared" si="0"/>
        <v>1026</v>
      </c>
      <c r="H14" s="10">
        <v>342</v>
      </c>
      <c r="I14" s="10">
        <v>342</v>
      </c>
      <c r="J14" s="10">
        <v>304</v>
      </c>
      <c r="K14" s="10">
        <f t="shared" si="1"/>
        <v>988</v>
      </c>
      <c r="L14" s="10">
        <f t="shared" si="2"/>
        <v>2014</v>
      </c>
    </row>
    <row r="15" spans="1:12" s="13" customFormat="1" ht="33" x14ac:dyDescent="0.3">
      <c r="A15" s="7">
        <v>9</v>
      </c>
      <c r="B15" s="8" t="s">
        <v>23</v>
      </c>
      <c r="C15" s="9" t="s">
        <v>24</v>
      </c>
      <c r="D15" s="10">
        <v>4370</v>
      </c>
      <c r="E15" s="10">
        <v>4864</v>
      </c>
      <c r="F15" s="10">
        <v>4636</v>
      </c>
      <c r="G15" s="10">
        <f t="shared" si="0"/>
        <v>13870</v>
      </c>
      <c r="H15" s="10">
        <v>5054</v>
      </c>
      <c r="I15" s="10">
        <v>6270</v>
      </c>
      <c r="J15" s="10">
        <v>4218</v>
      </c>
      <c r="K15" s="10">
        <f t="shared" si="1"/>
        <v>15542</v>
      </c>
      <c r="L15" s="10">
        <f t="shared" si="2"/>
        <v>29412</v>
      </c>
    </row>
    <row r="16" spans="1:12" s="13" customFormat="1" x14ac:dyDescent="0.3">
      <c r="A16" s="7">
        <v>10</v>
      </c>
      <c r="B16" s="8" t="s">
        <v>25</v>
      </c>
      <c r="C16" s="9" t="s">
        <v>26</v>
      </c>
      <c r="D16" s="10">
        <v>1216</v>
      </c>
      <c r="E16" s="10">
        <v>1216</v>
      </c>
      <c r="F16" s="10">
        <v>1178</v>
      </c>
      <c r="G16" s="10">
        <f t="shared" si="0"/>
        <v>3610</v>
      </c>
      <c r="H16" s="10">
        <v>1178</v>
      </c>
      <c r="I16" s="10">
        <v>1482</v>
      </c>
      <c r="J16" s="10">
        <v>1064</v>
      </c>
      <c r="K16" s="10">
        <f t="shared" si="1"/>
        <v>3724</v>
      </c>
      <c r="L16" s="10">
        <f t="shared" si="2"/>
        <v>7334</v>
      </c>
    </row>
    <row r="17" spans="1:17" s="13" customFormat="1" x14ac:dyDescent="0.3">
      <c r="A17" s="7">
        <v>11</v>
      </c>
      <c r="B17" s="11" t="s">
        <v>27</v>
      </c>
      <c r="C17" s="9" t="s">
        <v>28</v>
      </c>
      <c r="D17" s="10">
        <v>4446</v>
      </c>
      <c r="E17" s="10">
        <v>4446</v>
      </c>
      <c r="F17" s="10">
        <v>4560</v>
      </c>
      <c r="G17" s="10">
        <f t="shared" si="0"/>
        <v>13452</v>
      </c>
      <c r="H17" s="10">
        <v>4294</v>
      </c>
      <c r="I17" s="10">
        <v>4864</v>
      </c>
      <c r="J17" s="10">
        <v>3952</v>
      </c>
      <c r="K17" s="10">
        <f t="shared" si="1"/>
        <v>13110</v>
      </c>
      <c r="L17" s="10">
        <f t="shared" si="2"/>
        <v>26562</v>
      </c>
    </row>
    <row r="18" spans="1:17" s="13" customFormat="1" x14ac:dyDescent="0.3">
      <c r="A18" s="7">
        <v>12</v>
      </c>
      <c r="B18" s="11" t="s">
        <v>29</v>
      </c>
      <c r="C18" s="9" t="s">
        <v>30</v>
      </c>
      <c r="D18" s="10">
        <v>646</v>
      </c>
      <c r="E18" s="10">
        <v>646</v>
      </c>
      <c r="F18" s="10">
        <v>646</v>
      </c>
      <c r="G18" s="10">
        <f t="shared" si="0"/>
        <v>1938</v>
      </c>
      <c r="H18" s="10">
        <v>646</v>
      </c>
      <c r="I18" s="10">
        <v>646</v>
      </c>
      <c r="J18" s="10">
        <v>570</v>
      </c>
      <c r="K18" s="10">
        <f t="shared" si="1"/>
        <v>1862</v>
      </c>
      <c r="L18" s="10">
        <f t="shared" si="2"/>
        <v>3800</v>
      </c>
    </row>
    <row r="19" spans="1:17" x14ac:dyDescent="0.3">
      <c r="A19" s="7">
        <v>13</v>
      </c>
      <c r="B19" s="8" t="s">
        <v>31</v>
      </c>
      <c r="C19" s="9" t="s">
        <v>32</v>
      </c>
      <c r="D19" s="10">
        <v>3268</v>
      </c>
      <c r="E19" s="10">
        <v>2812</v>
      </c>
      <c r="F19" s="10">
        <v>5510</v>
      </c>
      <c r="G19" s="10">
        <f t="shared" si="0"/>
        <v>11590</v>
      </c>
      <c r="H19" s="10">
        <v>4940</v>
      </c>
      <c r="I19" s="10">
        <v>5168</v>
      </c>
      <c r="J19" s="10">
        <v>3686</v>
      </c>
      <c r="K19" s="10">
        <f t="shared" si="1"/>
        <v>13794</v>
      </c>
      <c r="L19" s="10">
        <f t="shared" si="2"/>
        <v>25384</v>
      </c>
    </row>
    <row r="20" spans="1:17" x14ac:dyDescent="0.3">
      <c r="A20" s="14">
        <v>14</v>
      </c>
      <c r="B20" s="15" t="s">
        <v>33</v>
      </c>
      <c r="C20" s="16" t="s">
        <v>34</v>
      </c>
      <c r="D20" s="17">
        <v>0</v>
      </c>
      <c r="E20" s="17">
        <v>114</v>
      </c>
      <c r="F20" s="17">
        <v>190</v>
      </c>
      <c r="G20" s="17">
        <f t="shared" si="0"/>
        <v>304</v>
      </c>
      <c r="H20" s="17">
        <v>114</v>
      </c>
      <c r="I20" s="17">
        <v>190</v>
      </c>
      <c r="J20" s="17">
        <v>0</v>
      </c>
      <c r="K20" s="17">
        <f t="shared" si="1"/>
        <v>304</v>
      </c>
      <c r="L20" s="17">
        <f t="shared" si="2"/>
        <v>608</v>
      </c>
    </row>
    <row r="21" spans="1:17" x14ac:dyDescent="0.3">
      <c r="A21" s="7">
        <v>15</v>
      </c>
      <c r="B21" s="8" t="s">
        <v>35</v>
      </c>
      <c r="C21" s="9" t="s">
        <v>36</v>
      </c>
      <c r="D21" s="10">
        <v>228</v>
      </c>
      <c r="E21" s="10">
        <v>228</v>
      </c>
      <c r="F21" s="10">
        <v>152</v>
      </c>
      <c r="G21" s="10">
        <f t="shared" si="0"/>
        <v>608</v>
      </c>
      <c r="H21" s="10">
        <v>190</v>
      </c>
      <c r="I21" s="10">
        <v>342</v>
      </c>
      <c r="J21" s="10">
        <v>190</v>
      </c>
      <c r="K21" s="10">
        <f t="shared" si="1"/>
        <v>722</v>
      </c>
      <c r="L21" s="10">
        <f t="shared" si="2"/>
        <v>1330</v>
      </c>
    </row>
    <row r="22" spans="1:17" x14ac:dyDescent="0.3">
      <c r="A22" s="7">
        <v>16</v>
      </c>
      <c r="B22" s="8" t="s">
        <v>37</v>
      </c>
      <c r="C22" s="9" t="s">
        <v>38</v>
      </c>
      <c r="D22" s="10">
        <v>2698</v>
      </c>
      <c r="E22" s="10">
        <v>2888</v>
      </c>
      <c r="F22" s="10">
        <v>2850</v>
      </c>
      <c r="G22" s="10">
        <f t="shared" si="0"/>
        <v>8436</v>
      </c>
      <c r="H22" s="10">
        <v>2812</v>
      </c>
      <c r="I22" s="10">
        <v>3040</v>
      </c>
      <c r="J22" s="10">
        <v>2508</v>
      </c>
      <c r="K22" s="10">
        <f t="shared" si="1"/>
        <v>8360</v>
      </c>
      <c r="L22" s="10">
        <f t="shared" si="2"/>
        <v>16796</v>
      </c>
    </row>
    <row r="23" spans="1:17" ht="49.5" x14ac:dyDescent="0.3">
      <c r="A23" s="7">
        <v>17</v>
      </c>
      <c r="B23" s="18" t="s">
        <v>39</v>
      </c>
      <c r="C23" s="19" t="s">
        <v>40</v>
      </c>
      <c r="D23" s="10">
        <v>1064</v>
      </c>
      <c r="E23" s="10">
        <v>1064</v>
      </c>
      <c r="F23" s="10">
        <v>1026</v>
      </c>
      <c r="G23" s="10">
        <f t="shared" si="0"/>
        <v>3154</v>
      </c>
      <c r="H23" s="10">
        <v>874</v>
      </c>
      <c r="I23" s="10">
        <v>1216</v>
      </c>
      <c r="J23" s="10">
        <v>912</v>
      </c>
      <c r="K23" s="10">
        <f t="shared" si="1"/>
        <v>3002</v>
      </c>
      <c r="L23" s="10">
        <f t="shared" si="2"/>
        <v>6156</v>
      </c>
    </row>
    <row r="24" spans="1:17" s="21" customFormat="1" x14ac:dyDescent="0.25">
      <c r="A24" s="20"/>
      <c r="B24" s="20"/>
      <c r="C24" s="20" t="s">
        <v>41</v>
      </c>
      <c r="D24" s="20">
        <f t="shared" ref="D24:L24" si="3">SUM(D7:D23)</f>
        <v>45296</v>
      </c>
      <c r="E24" s="20">
        <f t="shared" si="3"/>
        <v>45524</v>
      </c>
      <c r="F24" s="20">
        <f t="shared" si="3"/>
        <v>49210</v>
      </c>
      <c r="G24" s="20">
        <f t="shared" si="3"/>
        <v>140030</v>
      </c>
      <c r="H24" s="20">
        <f t="shared" si="3"/>
        <v>47956</v>
      </c>
      <c r="I24" s="20">
        <f t="shared" si="3"/>
        <v>51946</v>
      </c>
      <c r="J24" s="20">
        <f t="shared" si="3"/>
        <v>41990</v>
      </c>
      <c r="K24" s="20">
        <f t="shared" si="3"/>
        <v>141892</v>
      </c>
      <c r="L24" s="20">
        <f t="shared" si="3"/>
        <v>281922</v>
      </c>
    </row>
    <row r="25" spans="1:17" x14ac:dyDescent="0.3">
      <c r="K25" s="22"/>
      <c r="L25" s="24"/>
      <c r="M25" s="22"/>
      <c r="N25" s="23"/>
      <c r="O25" s="23"/>
      <c r="P25" s="22"/>
      <c r="Q25" s="22"/>
    </row>
    <row r="26" spans="1:17" x14ac:dyDescent="0.3">
      <c r="K26" s="22"/>
      <c r="L26" s="23"/>
      <c r="M26" s="22"/>
      <c r="N26" s="22"/>
      <c r="O26" s="24"/>
      <c r="P26" s="22"/>
      <c r="Q26" s="22"/>
    </row>
    <row r="27" spans="1:17" x14ac:dyDescent="0.3">
      <c r="K27" s="22"/>
      <c r="L27" s="22"/>
      <c r="M27" s="22"/>
      <c r="N27" s="22"/>
      <c r="O27" s="23"/>
      <c r="P27" s="22"/>
      <c r="Q27" s="22"/>
    </row>
    <row r="28" spans="1:17" x14ac:dyDescent="0.3">
      <c r="K28" s="22"/>
      <c r="L28" s="22"/>
      <c r="M28" s="22"/>
      <c r="N28" s="22"/>
      <c r="O28" s="22"/>
      <c r="P28" s="22"/>
      <c r="Q28" s="22"/>
    </row>
    <row r="29" spans="1:17" x14ac:dyDescent="0.3">
      <c r="K29" s="22"/>
      <c r="L29" s="22"/>
      <c r="M29" s="22"/>
      <c r="N29" s="22"/>
      <c r="O29" s="23"/>
      <c r="P29" s="23"/>
      <c r="Q29" s="22"/>
    </row>
    <row r="30" spans="1:17" x14ac:dyDescent="0.3">
      <c r="K30" s="22"/>
      <c r="L30" s="22"/>
      <c r="M30" s="22"/>
      <c r="N30" s="22"/>
      <c r="O30" s="22"/>
      <c r="P30" s="24"/>
      <c r="Q30" s="22"/>
    </row>
    <row r="31" spans="1:17" x14ac:dyDescent="0.3">
      <c r="K31" s="22"/>
      <c r="L31" s="22"/>
      <c r="M31" s="22"/>
      <c r="N31" s="22"/>
      <c r="O31" s="22"/>
      <c r="P31" s="23"/>
      <c r="Q31" s="22"/>
    </row>
    <row r="32" spans="1:17" x14ac:dyDescent="0.3">
      <c r="K32" s="22"/>
      <c r="L32" s="22"/>
      <c r="M32" s="22"/>
      <c r="N32" s="22"/>
      <c r="O32" s="22"/>
      <c r="P32" s="22"/>
      <c r="Q32" s="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EC9A5-D8EC-4A96-822B-D2DE24C27330}">
  <dimension ref="A3:L19"/>
  <sheetViews>
    <sheetView workbookViewId="0">
      <selection activeCell="D21" sqref="D21"/>
    </sheetView>
  </sheetViews>
  <sheetFormatPr defaultRowHeight="16.5" x14ac:dyDescent="0.3"/>
  <cols>
    <col min="1" max="1" width="9.28515625" style="27" customWidth="1"/>
    <col min="2" max="2" width="7" style="27" customWidth="1"/>
    <col min="3" max="3" width="25.7109375" style="27" customWidth="1"/>
    <col min="4" max="4" width="16.85546875" style="27" customWidth="1"/>
    <col min="5" max="5" width="18.5703125" style="27" customWidth="1"/>
    <col min="6" max="6" width="16.7109375" style="27" customWidth="1"/>
    <col min="7" max="12" width="16.28515625" style="27" customWidth="1"/>
    <col min="13" max="16384" width="9.140625" style="27"/>
  </cols>
  <sheetData>
    <row r="3" spans="1:12" x14ac:dyDescent="0.3">
      <c r="A3" s="26" t="s">
        <v>42</v>
      </c>
      <c r="B3" s="26"/>
      <c r="C3" s="26"/>
      <c r="D3" s="26"/>
    </row>
    <row r="4" spans="1:12" x14ac:dyDescent="0.3">
      <c r="A4" s="28" t="s">
        <v>43</v>
      </c>
      <c r="B4" s="28"/>
      <c r="C4" s="28"/>
      <c r="D4" s="28"/>
    </row>
    <row r="5" spans="1:12" x14ac:dyDescent="0.3">
      <c r="A5" s="29" t="s">
        <v>44</v>
      </c>
      <c r="B5" s="29"/>
      <c r="C5" s="29"/>
      <c r="D5" s="29"/>
    </row>
    <row r="6" spans="1:12" x14ac:dyDescent="0.3">
      <c r="C6" s="30"/>
    </row>
    <row r="7" spans="1:12" s="41" customFormat="1" ht="33" x14ac:dyDescent="0.25">
      <c r="A7" s="39" t="s">
        <v>45</v>
      </c>
      <c r="B7" s="39" t="s">
        <v>46</v>
      </c>
      <c r="C7" s="39" t="s">
        <v>47</v>
      </c>
      <c r="D7" s="40">
        <v>45658</v>
      </c>
      <c r="E7" s="40">
        <v>45689</v>
      </c>
      <c r="F7" s="40">
        <v>45717</v>
      </c>
      <c r="G7" s="39" t="s">
        <v>5</v>
      </c>
      <c r="H7" s="40">
        <v>45748</v>
      </c>
      <c r="I7" s="40">
        <v>45778</v>
      </c>
      <c r="J7" s="40">
        <v>45809</v>
      </c>
      <c r="K7" s="40" t="s">
        <v>48</v>
      </c>
      <c r="L7" s="40" t="s">
        <v>49</v>
      </c>
    </row>
    <row r="8" spans="1:12" x14ac:dyDescent="0.3">
      <c r="A8" s="31" t="s">
        <v>50</v>
      </c>
      <c r="B8" s="31" t="s">
        <v>51</v>
      </c>
      <c r="C8" s="32" t="s">
        <v>52</v>
      </c>
      <c r="D8" s="33">
        <v>1156000</v>
      </c>
      <c r="E8" s="33">
        <v>1428000</v>
      </c>
      <c r="F8" s="33">
        <f>'[1]NECONSUMAT MAR 2025'!F9</f>
        <v>1480000</v>
      </c>
      <c r="G8" s="33">
        <f>D8+E8+F8</f>
        <v>4064000</v>
      </c>
      <c r="H8" s="33">
        <v>1408000</v>
      </c>
      <c r="I8" s="33">
        <v>1660000</v>
      </c>
      <c r="J8" s="33">
        <v>1504000</v>
      </c>
      <c r="K8" s="33">
        <f>J8+I8+H8</f>
        <v>4572000</v>
      </c>
      <c r="L8" s="33">
        <f>K8+G8</f>
        <v>8636000</v>
      </c>
    </row>
    <row r="9" spans="1:12" ht="33" x14ac:dyDescent="0.3">
      <c r="A9" s="31" t="s">
        <v>53</v>
      </c>
      <c r="B9" s="31" t="s">
        <v>51</v>
      </c>
      <c r="C9" s="32" t="s">
        <v>54</v>
      </c>
      <c r="D9" s="33">
        <v>1300000</v>
      </c>
      <c r="E9" s="33">
        <v>1296000</v>
      </c>
      <c r="F9" s="33">
        <f>'[1]NECONSUMAT MAR 2025'!F10</f>
        <v>1480000</v>
      </c>
      <c r="G9" s="33">
        <f t="shared" ref="G9:G13" si="0">D9+E9+F9</f>
        <v>4076000</v>
      </c>
      <c r="H9" s="33">
        <v>1392000</v>
      </c>
      <c r="I9" s="33">
        <v>1508000</v>
      </c>
      <c r="J9" s="33">
        <v>1500000</v>
      </c>
      <c r="K9" s="33">
        <f t="shared" ref="K9:K13" si="1">J9+I9+H9</f>
        <v>4400000</v>
      </c>
      <c r="L9" s="33">
        <f t="shared" ref="L9:L13" si="2">K9+G9</f>
        <v>8476000</v>
      </c>
    </row>
    <row r="10" spans="1:12" x14ac:dyDescent="0.3">
      <c r="A10" s="31" t="s">
        <v>7</v>
      </c>
      <c r="B10" s="31" t="s">
        <v>51</v>
      </c>
      <c r="C10" s="34" t="s">
        <v>55</v>
      </c>
      <c r="D10" s="33">
        <v>972000</v>
      </c>
      <c r="E10" s="33">
        <v>1220000</v>
      </c>
      <c r="F10" s="33">
        <f>'[1]NECONSUMAT MAR 2025'!F11</f>
        <v>1340000</v>
      </c>
      <c r="G10" s="33">
        <f t="shared" si="0"/>
        <v>3532000</v>
      </c>
      <c r="H10" s="33">
        <v>1292000</v>
      </c>
      <c r="I10" s="33">
        <v>1396000</v>
      </c>
      <c r="J10" s="33">
        <v>1324000</v>
      </c>
      <c r="K10" s="33">
        <f t="shared" si="1"/>
        <v>4012000</v>
      </c>
      <c r="L10" s="33">
        <f t="shared" si="2"/>
        <v>7544000</v>
      </c>
    </row>
    <row r="11" spans="1:12" x14ac:dyDescent="0.3">
      <c r="A11" s="31" t="s">
        <v>56</v>
      </c>
      <c r="B11" s="31" t="s">
        <v>51</v>
      </c>
      <c r="C11" s="32" t="s">
        <v>57</v>
      </c>
      <c r="D11" s="33">
        <v>36000</v>
      </c>
      <c r="E11" s="33">
        <v>60000</v>
      </c>
      <c r="F11" s="33">
        <f>'[1]NECONSUMAT MAR 2025'!F12</f>
        <v>36000</v>
      </c>
      <c r="G11" s="33">
        <f t="shared" si="0"/>
        <v>132000</v>
      </c>
      <c r="H11" s="33">
        <v>52000</v>
      </c>
      <c r="I11" s="33">
        <v>108000</v>
      </c>
      <c r="J11" s="33">
        <v>52000</v>
      </c>
      <c r="K11" s="33">
        <f t="shared" si="1"/>
        <v>212000</v>
      </c>
      <c r="L11" s="33">
        <f t="shared" si="2"/>
        <v>344000</v>
      </c>
    </row>
    <row r="12" spans="1:12" x14ac:dyDescent="0.3">
      <c r="A12" s="31" t="s">
        <v>58</v>
      </c>
      <c r="B12" s="31" t="s">
        <v>51</v>
      </c>
      <c r="C12" s="32" t="s">
        <v>59</v>
      </c>
      <c r="D12" s="33">
        <v>220000</v>
      </c>
      <c r="E12" s="33">
        <v>224000</v>
      </c>
      <c r="F12" s="33">
        <f>'[1]NECONSUMAT MAR 2025'!F13</f>
        <v>228000</v>
      </c>
      <c r="G12" s="33">
        <f t="shared" si="0"/>
        <v>672000</v>
      </c>
      <c r="H12" s="33">
        <v>352000</v>
      </c>
      <c r="I12" s="33">
        <v>280000</v>
      </c>
      <c r="J12" s="33">
        <v>280000</v>
      </c>
      <c r="K12" s="33">
        <f t="shared" si="1"/>
        <v>912000</v>
      </c>
      <c r="L12" s="33">
        <f t="shared" si="2"/>
        <v>1584000</v>
      </c>
    </row>
    <row r="13" spans="1:12" x14ac:dyDescent="0.3">
      <c r="A13" s="31" t="s">
        <v>60</v>
      </c>
      <c r="B13" s="31" t="s">
        <v>51</v>
      </c>
      <c r="C13" s="32" t="s">
        <v>61</v>
      </c>
      <c r="D13" s="33">
        <v>168000</v>
      </c>
      <c r="E13" s="33">
        <v>168000</v>
      </c>
      <c r="F13" s="33">
        <f>'[1]NECONSUMAT MAR 2025'!F14</f>
        <v>188000</v>
      </c>
      <c r="G13" s="33">
        <f t="shared" si="0"/>
        <v>524000</v>
      </c>
      <c r="H13" s="33">
        <v>208000</v>
      </c>
      <c r="I13" s="33">
        <v>404000</v>
      </c>
      <c r="J13" s="33">
        <v>200000</v>
      </c>
      <c r="K13" s="33">
        <f t="shared" si="1"/>
        <v>812000</v>
      </c>
      <c r="L13" s="33">
        <f t="shared" si="2"/>
        <v>1336000</v>
      </c>
    </row>
    <row r="14" spans="1:12" x14ac:dyDescent="0.3">
      <c r="A14" s="35"/>
      <c r="B14" s="35"/>
      <c r="C14" s="36" t="s">
        <v>41</v>
      </c>
      <c r="D14" s="37">
        <f t="shared" ref="D14:L14" si="3">SUM(D8:D13)</f>
        <v>3852000</v>
      </c>
      <c r="E14" s="37">
        <f t="shared" si="3"/>
        <v>4396000</v>
      </c>
      <c r="F14" s="37">
        <f t="shared" si="3"/>
        <v>4752000</v>
      </c>
      <c r="G14" s="37">
        <f t="shared" si="3"/>
        <v>13000000</v>
      </c>
      <c r="H14" s="37">
        <f t="shared" si="3"/>
        <v>4704000</v>
      </c>
      <c r="I14" s="37">
        <f t="shared" si="3"/>
        <v>5356000</v>
      </c>
      <c r="J14" s="37">
        <f t="shared" si="3"/>
        <v>4860000</v>
      </c>
      <c r="K14" s="37">
        <f t="shared" si="3"/>
        <v>14920000</v>
      </c>
      <c r="L14" s="37">
        <f t="shared" si="3"/>
        <v>27920000</v>
      </c>
    </row>
    <row r="18" spans="6:6" x14ac:dyDescent="0.3">
      <c r="F18" s="38"/>
    </row>
    <row r="19" spans="6:6" x14ac:dyDescent="0.3">
      <c r="F19" s="38"/>
    </row>
  </sheetData>
  <mergeCells count="3">
    <mergeCell ref="A3:D3"/>
    <mergeCell ref="A4:D4"/>
    <mergeCell ref="A5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91AF9-8E88-4C81-A4C5-9122FE8916AB}">
  <dimension ref="B1:O26"/>
  <sheetViews>
    <sheetView workbookViewId="0">
      <selection activeCell="N10" sqref="N10"/>
    </sheetView>
  </sheetViews>
  <sheetFormatPr defaultRowHeight="15" x14ac:dyDescent="0.25"/>
  <cols>
    <col min="3" max="3" width="17.28515625" customWidth="1"/>
    <col min="4" max="4" width="17.7109375" customWidth="1"/>
    <col min="5" max="5" width="28.85546875" customWidth="1"/>
    <col min="6" max="8" width="16.42578125" customWidth="1"/>
    <col min="9" max="14" width="18.42578125" customWidth="1"/>
    <col min="15" max="15" width="12.28515625" bestFit="1" customWidth="1"/>
  </cols>
  <sheetData>
    <row r="1" spans="2:14" ht="18.75" x14ac:dyDescent="0.3">
      <c r="D1" s="42"/>
      <c r="E1" s="43"/>
    </row>
    <row r="2" spans="2:14" ht="15.75" x14ac:dyDescent="0.25">
      <c r="C2" s="44" t="s">
        <v>62</v>
      </c>
      <c r="D2" s="44"/>
      <c r="E2" s="44"/>
    </row>
    <row r="3" spans="2:14" ht="15.75" x14ac:dyDescent="0.25">
      <c r="D3" s="45"/>
      <c r="E3" s="45"/>
    </row>
    <row r="4" spans="2:14" s="46" customFormat="1" ht="15.75" x14ac:dyDescent="0.25">
      <c r="C4" s="47" t="s">
        <v>44</v>
      </c>
      <c r="D4" s="47"/>
      <c r="E4" s="47"/>
    </row>
    <row r="5" spans="2:14" s="46" customFormat="1" ht="15.75" x14ac:dyDescent="0.25">
      <c r="C5" s="48">
        <v>45807</v>
      </c>
      <c r="D5" s="48"/>
      <c r="E5" s="48"/>
    </row>
    <row r="6" spans="2:14" ht="15.75" x14ac:dyDescent="0.25">
      <c r="D6" s="45"/>
      <c r="E6" s="45"/>
    </row>
    <row r="7" spans="2:14" s="46" customFormat="1" x14ac:dyDescent="0.25">
      <c r="B7" s="62" t="s">
        <v>63</v>
      </c>
      <c r="C7" s="62" t="s">
        <v>45</v>
      </c>
      <c r="D7" s="63" t="s">
        <v>46</v>
      </c>
      <c r="E7" s="62" t="s">
        <v>47</v>
      </c>
      <c r="F7" s="64">
        <v>45658</v>
      </c>
      <c r="G7" s="64">
        <v>45689</v>
      </c>
      <c r="H7" s="64">
        <v>45717</v>
      </c>
      <c r="I7" s="64" t="s">
        <v>5</v>
      </c>
      <c r="J7" s="64">
        <v>45748</v>
      </c>
      <c r="K7" s="64">
        <v>45778</v>
      </c>
      <c r="L7" s="64">
        <v>45809</v>
      </c>
      <c r="M7" s="64" t="s">
        <v>5</v>
      </c>
      <c r="N7" s="64" t="s">
        <v>64</v>
      </c>
    </row>
    <row r="8" spans="2:14" x14ac:dyDescent="0.25">
      <c r="B8" s="49">
        <v>1</v>
      </c>
      <c r="C8" s="49" t="s">
        <v>65</v>
      </c>
      <c r="D8" s="49" t="s">
        <v>66</v>
      </c>
      <c r="E8" s="50" t="s">
        <v>67</v>
      </c>
      <c r="F8" s="51">
        <v>861772</v>
      </c>
      <c r="G8" s="51">
        <v>988110</v>
      </c>
      <c r="H8" s="51">
        <v>924080</v>
      </c>
      <c r="I8" s="51">
        <f>F8+G8+H8</f>
        <v>2773962</v>
      </c>
      <c r="J8" s="51">
        <v>905786</v>
      </c>
      <c r="K8" s="51">
        <v>1113439.1073322734</v>
      </c>
      <c r="L8" s="51">
        <v>969948.17564260203</v>
      </c>
      <c r="M8" s="51">
        <f>L8+K8+J8</f>
        <v>2989173.2829748755</v>
      </c>
      <c r="N8" s="51">
        <f>M8+I8</f>
        <v>5763135.2829748755</v>
      </c>
    </row>
    <row r="9" spans="2:14" x14ac:dyDescent="0.25">
      <c r="B9" s="49">
        <v>2</v>
      </c>
      <c r="C9" s="49" t="s">
        <v>68</v>
      </c>
      <c r="D9" s="49" t="s">
        <v>66</v>
      </c>
      <c r="E9" s="50" t="s">
        <v>69</v>
      </c>
      <c r="F9" s="51">
        <v>1022828</v>
      </c>
      <c r="G9" s="51">
        <v>1194284</v>
      </c>
      <c r="H9" s="51">
        <v>1285056</v>
      </c>
      <c r="I9" s="51">
        <f t="shared" ref="I9:I16" si="0">F9+G9+H9</f>
        <v>3502168</v>
      </c>
      <c r="J9" s="51">
        <v>1105318</v>
      </c>
      <c r="K9" s="51">
        <v>1169928.5085030266</v>
      </c>
      <c r="L9" s="51">
        <v>1214491.4923518756</v>
      </c>
      <c r="M9" s="51">
        <f t="shared" ref="M9:M17" si="1">L9+K9+J9</f>
        <v>3489738.000854902</v>
      </c>
      <c r="N9" s="51">
        <f t="shared" ref="N9:N17" si="2">M9+I9</f>
        <v>6991906.000854902</v>
      </c>
    </row>
    <row r="10" spans="2:14" x14ac:dyDescent="0.25">
      <c r="B10" s="49">
        <v>3</v>
      </c>
      <c r="C10" s="49" t="s">
        <v>70</v>
      </c>
      <c r="D10" s="49" t="s">
        <v>66</v>
      </c>
      <c r="E10" s="50" t="s">
        <v>71</v>
      </c>
      <c r="F10" s="51">
        <v>135212</v>
      </c>
      <c r="G10" s="51">
        <v>265190</v>
      </c>
      <c r="H10" s="51">
        <v>139344</v>
      </c>
      <c r="I10" s="51">
        <f t="shared" si="0"/>
        <v>539746</v>
      </c>
      <c r="J10" s="51">
        <v>95688</v>
      </c>
      <c r="K10" s="51">
        <v>158830.96697020129</v>
      </c>
      <c r="L10" s="51">
        <v>167494.63524167446</v>
      </c>
      <c r="M10" s="51">
        <f t="shared" si="1"/>
        <v>422013.60221187572</v>
      </c>
      <c r="N10" s="51">
        <f t="shared" si="2"/>
        <v>961759.60221187572</v>
      </c>
    </row>
    <row r="11" spans="2:14" x14ac:dyDescent="0.25">
      <c r="B11" s="49">
        <v>4</v>
      </c>
      <c r="C11" s="49" t="s">
        <v>72</v>
      </c>
      <c r="D11" s="49" t="s">
        <v>66</v>
      </c>
      <c r="E11" s="50" t="s">
        <v>12</v>
      </c>
      <c r="F11" s="51">
        <v>611238</v>
      </c>
      <c r="G11" s="51">
        <v>807536</v>
      </c>
      <c r="H11" s="51">
        <v>770010</v>
      </c>
      <c r="I11" s="51">
        <f t="shared" si="0"/>
        <v>2188784</v>
      </c>
      <c r="J11" s="51">
        <v>608142</v>
      </c>
      <c r="K11" s="51">
        <v>946813.28125530994</v>
      </c>
      <c r="L11" s="51">
        <v>737244.30887858639</v>
      </c>
      <c r="M11" s="51">
        <f t="shared" si="1"/>
        <v>2292199.5901338961</v>
      </c>
      <c r="N11" s="51">
        <f t="shared" si="2"/>
        <v>4480983.5901338961</v>
      </c>
    </row>
    <row r="12" spans="2:14" x14ac:dyDescent="0.25">
      <c r="B12" s="52">
        <v>5</v>
      </c>
      <c r="C12" s="49" t="s">
        <v>73</v>
      </c>
      <c r="D12" s="49" t="s">
        <v>66</v>
      </c>
      <c r="E12" s="50" t="s">
        <v>74</v>
      </c>
      <c r="F12" s="51">
        <v>281800</v>
      </c>
      <c r="G12" s="51">
        <v>302734</v>
      </c>
      <c r="H12" s="51">
        <v>326122</v>
      </c>
      <c r="I12" s="51">
        <f t="shared" si="0"/>
        <v>910656</v>
      </c>
      <c r="J12" s="51">
        <v>382226</v>
      </c>
      <c r="K12" s="51">
        <v>320550.20636786043</v>
      </c>
      <c r="L12" s="51">
        <v>340791.9610856935</v>
      </c>
      <c r="M12" s="51">
        <f t="shared" si="1"/>
        <v>1043568.167453554</v>
      </c>
      <c r="N12" s="51">
        <f t="shared" si="2"/>
        <v>1954224.167453554</v>
      </c>
    </row>
    <row r="13" spans="2:14" x14ac:dyDescent="0.25">
      <c r="B13" s="52">
        <v>6</v>
      </c>
      <c r="C13" s="49" t="s">
        <v>75</v>
      </c>
      <c r="D13" s="49" t="s">
        <v>66</v>
      </c>
      <c r="E13" s="53" t="s">
        <v>76</v>
      </c>
      <c r="F13" s="51">
        <v>316618</v>
      </c>
      <c r="G13" s="51">
        <v>943532</v>
      </c>
      <c r="H13" s="51">
        <v>978640</v>
      </c>
      <c r="I13" s="51">
        <f t="shared" si="0"/>
        <v>2238790</v>
      </c>
      <c r="J13" s="51">
        <v>820818</v>
      </c>
      <c r="K13" s="51">
        <v>818342.22435617843</v>
      </c>
      <c r="L13" s="51">
        <v>806484.89999356214</v>
      </c>
      <c r="M13" s="51">
        <f t="shared" si="1"/>
        <v>2445645.1243497403</v>
      </c>
      <c r="N13" s="51">
        <f t="shared" si="2"/>
        <v>4684435.1243497403</v>
      </c>
    </row>
    <row r="14" spans="2:14" x14ac:dyDescent="0.25">
      <c r="B14" s="52">
        <v>7</v>
      </c>
      <c r="C14" s="49" t="s">
        <v>77</v>
      </c>
      <c r="D14" s="49" t="s">
        <v>66</v>
      </c>
      <c r="E14" s="54" t="s">
        <v>78</v>
      </c>
      <c r="F14" s="51"/>
      <c r="G14" s="51">
        <v>39738</v>
      </c>
      <c r="H14" s="51">
        <v>63250</v>
      </c>
      <c r="I14" s="51">
        <f t="shared" si="0"/>
        <v>102988</v>
      </c>
      <c r="J14" s="51">
        <v>126116</v>
      </c>
      <c r="K14" s="51">
        <v>577033.04379446257</v>
      </c>
      <c r="L14" s="51">
        <v>132972.13191701431</v>
      </c>
      <c r="M14" s="51">
        <f t="shared" si="1"/>
        <v>836121.17571147694</v>
      </c>
      <c r="N14" s="51">
        <f t="shared" si="2"/>
        <v>939109.17571147694</v>
      </c>
    </row>
    <row r="15" spans="2:14" x14ac:dyDescent="0.25">
      <c r="B15" s="52">
        <v>8</v>
      </c>
      <c r="C15" s="49" t="s">
        <v>79</v>
      </c>
      <c r="D15" s="49" t="s">
        <v>66</v>
      </c>
      <c r="E15" s="53" t="s">
        <v>55</v>
      </c>
      <c r="F15" s="51"/>
      <c r="G15" s="51"/>
      <c r="H15" s="51">
        <v>60282</v>
      </c>
      <c r="I15" s="51">
        <f t="shared" si="0"/>
        <v>60282</v>
      </c>
      <c r="J15" s="51">
        <v>91689.995015625027</v>
      </c>
      <c r="K15" s="51">
        <v>584525.46417721722</v>
      </c>
      <c r="L15" s="51">
        <v>96674.602054363248</v>
      </c>
      <c r="M15" s="51">
        <f t="shared" si="1"/>
        <v>772890.06124720548</v>
      </c>
      <c r="N15" s="51">
        <f t="shared" si="2"/>
        <v>833172.06124720548</v>
      </c>
    </row>
    <row r="16" spans="2:14" x14ac:dyDescent="0.25">
      <c r="B16" s="52">
        <v>9</v>
      </c>
      <c r="C16" s="49" t="s">
        <v>80</v>
      </c>
      <c r="D16" s="49" t="s">
        <v>66</v>
      </c>
      <c r="E16" s="53" t="s">
        <v>81</v>
      </c>
      <c r="F16" s="51"/>
      <c r="G16" s="51">
        <f>'[2]NECONS TG FEB 2025'!F14</f>
        <v>0</v>
      </c>
      <c r="H16" s="51">
        <v>13810</v>
      </c>
      <c r="I16" s="51">
        <f t="shared" si="0"/>
        <v>13810</v>
      </c>
      <c r="J16" s="51">
        <v>22150</v>
      </c>
      <c r="K16" s="51">
        <v>157149.56324256375</v>
      </c>
      <c r="L16" s="51">
        <v>23354.155872069103</v>
      </c>
      <c r="M16" s="51">
        <f t="shared" si="1"/>
        <v>202653.71911463284</v>
      </c>
      <c r="N16" s="51">
        <f t="shared" si="2"/>
        <v>216463.71911463284</v>
      </c>
    </row>
    <row r="17" spans="2:15" x14ac:dyDescent="0.25">
      <c r="B17" s="52">
        <v>10</v>
      </c>
      <c r="C17" s="49" t="s">
        <v>82</v>
      </c>
      <c r="D17" s="49" t="s">
        <v>66</v>
      </c>
      <c r="E17" s="53" t="s">
        <v>83</v>
      </c>
      <c r="F17" s="51"/>
      <c r="G17" s="51"/>
      <c r="H17" s="51"/>
      <c r="I17" s="51"/>
      <c r="J17" s="51">
        <v>0</v>
      </c>
      <c r="K17" s="51">
        <v>399146.60073840508</v>
      </c>
      <c r="L17" s="51">
        <v>10543.636962559414</v>
      </c>
      <c r="M17" s="51">
        <f t="shared" si="1"/>
        <v>409690.2377009645</v>
      </c>
      <c r="N17" s="51">
        <f t="shared" si="2"/>
        <v>409690.2377009645</v>
      </c>
    </row>
    <row r="18" spans="2:15" x14ac:dyDescent="0.25">
      <c r="B18" s="55" t="s">
        <v>41</v>
      </c>
      <c r="C18" s="56"/>
      <c r="D18" s="56"/>
      <c r="E18" s="57"/>
      <c r="F18" s="58">
        <f>SUM(F8:F13)</f>
        <v>3229468</v>
      </c>
      <c r="G18" s="58">
        <f>SUM(G8:G16)</f>
        <v>4541124</v>
      </c>
      <c r="H18" s="58">
        <f>SUM(H8:H16)</f>
        <v>4560594</v>
      </c>
      <c r="I18" s="58">
        <f>SUM(I8:I16)</f>
        <v>12331186</v>
      </c>
      <c r="J18" s="58">
        <f>SUM(J8:J17)</f>
        <v>4157933.9950156249</v>
      </c>
      <c r="K18" s="58">
        <f>SUM(K8:K17)</f>
        <v>6245758.9667374985</v>
      </c>
      <c r="L18" s="58">
        <f>SUM(L8:L17)</f>
        <v>4500000</v>
      </c>
      <c r="M18" s="58">
        <f>SUM(M8:M17)</f>
        <v>14903692.961753124</v>
      </c>
      <c r="N18" s="58">
        <f>SUM(N8:N17)</f>
        <v>27234878.961753123</v>
      </c>
    </row>
    <row r="21" spans="2:15" x14ac:dyDescent="0.25">
      <c r="E21" s="61"/>
      <c r="N21" s="60"/>
    </row>
    <row r="23" spans="2:15" x14ac:dyDescent="0.25">
      <c r="N23" s="60"/>
    </row>
    <row r="26" spans="2:15" x14ac:dyDescent="0.25">
      <c r="N26" s="60"/>
      <c r="O26" s="60"/>
    </row>
  </sheetData>
  <mergeCells count="5">
    <mergeCell ref="D1:E1"/>
    <mergeCell ref="C2:E2"/>
    <mergeCell ref="C4:E4"/>
    <mergeCell ref="C5:E5"/>
    <mergeCell ref="B18:E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51677-B8AE-4F59-B08D-F328A264960B}">
  <dimension ref="A1:O16"/>
  <sheetViews>
    <sheetView tabSelected="1" workbookViewId="0">
      <selection activeCell="P25" sqref="P25"/>
    </sheetView>
  </sheetViews>
  <sheetFormatPr defaultRowHeight="15" x14ac:dyDescent="0.25"/>
  <cols>
    <col min="4" max="4" width="15.85546875" customWidth="1"/>
    <col min="5" max="5" width="9.5703125" customWidth="1"/>
    <col min="6" max="6" width="25.7109375" customWidth="1"/>
    <col min="7" max="7" width="19.140625" customWidth="1"/>
    <col min="8" max="8" width="16.7109375" customWidth="1"/>
    <col min="9" max="9" width="17.42578125" customWidth="1"/>
    <col min="10" max="10" width="16.5703125" customWidth="1"/>
    <col min="11" max="15" width="14.85546875" customWidth="1"/>
    <col min="17" max="17" width="14.42578125" bestFit="1" customWidth="1"/>
  </cols>
  <sheetData>
    <row r="1" spans="1:15" ht="18.75" x14ac:dyDescent="0.3">
      <c r="A1" s="65"/>
      <c r="B1" s="66"/>
      <c r="C1" s="66"/>
      <c r="D1" s="66"/>
      <c r="E1" s="66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s="68" customFormat="1" ht="15.75" x14ac:dyDescent="0.25">
      <c r="A2" s="68" t="s">
        <v>84</v>
      </c>
    </row>
    <row r="3" spans="1:15" ht="15.75" x14ac:dyDescent="0.25">
      <c r="A3" s="68" t="s">
        <v>85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5" ht="15.75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5" ht="15.75" x14ac:dyDescent="0.2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5" s="46" customFormat="1" ht="15.75" x14ac:dyDescent="0.25">
      <c r="A6" s="76"/>
      <c r="B6" s="76"/>
      <c r="C6" s="76"/>
      <c r="D6" s="77" t="s">
        <v>86</v>
      </c>
      <c r="E6" s="77"/>
      <c r="F6" s="77"/>
      <c r="G6" s="77"/>
      <c r="H6" s="78"/>
      <c r="I6" s="78"/>
      <c r="J6" s="78"/>
      <c r="K6" s="78"/>
      <c r="L6" s="78"/>
      <c r="M6" s="78"/>
      <c r="N6" s="78"/>
      <c r="O6" s="78"/>
    </row>
    <row r="7" spans="1:15" ht="15.75" x14ac:dyDescent="0.25">
      <c r="A7" s="69"/>
      <c r="B7" s="69"/>
      <c r="C7" s="69"/>
      <c r="D7" s="69"/>
      <c r="E7" s="69"/>
      <c r="F7" s="70"/>
      <c r="G7" s="70"/>
      <c r="H7" s="70"/>
      <c r="I7" s="70"/>
      <c r="J7" s="70"/>
      <c r="K7" s="70"/>
      <c r="L7" s="70"/>
      <c r="M7" s="70"/>
      <c r="N7" s="70"/>
      <c r="O7" s="70"/>
    </row>
    <row r="8" spans="1:15" s="46" customFormat="1" ht="15.75" x14ac:dyDescent="0.25">
      <c r="A8" s="76"/>
      <c r="B8" s="76"/>
      <c r="C8" s="62" t="s">
        <v>63</v>
      </c>
      <c r="D8" s="62" t="s">
        <v>45</v>
      </c>
      <c r="E8" s="62" t="s">
        <v>46</v>
      </c>
      <c r="F8" s="79" t="s">
        <v>47</v>
      </c>
      <c r="G8" s="80">
        <v>45658</v>
      </c>
      <c r="H8" s="80">
        <v>45689</v>
      </c>
      <c r="I8" s="80">
        <v>45717</v>
      </c>
      <c r="J8" s="80" t="s">
        <v>5</v>
      </c>
      <c r="K8" s="80">
        <v>45748</v>
      </c>
      <c r="L8" s="80">
        <v>45778</v>
      </c>
      <c r="M8" s="80">
        <v>45809</v>
      </c>
      <c r="N8" s="80" t="s">
        <v>48</v>
      </c>
      <c r="O8" s="80" t="s">
        <v>49</v>
      </c>
    </row>
    <row r="9" spans="1:15" ht="15.75" x14ac:dyDescent="0.25">
      <c r="A9" s="69"/>
      <c r="B9" s="69"/>
      <c r="C9" s="49">
        <v>1</v>
      </c>
      <c r="D9" s="49" t="s">
        <v>65</v>
      </c>
      <c r="E9" s="49"/>
      <c r="F9" s="59" t="s">
        <v>67</v>
      </c>
      <c r="G9" s="72">
        <v>701600</v>
      </c>
      <c r="H9" s="72">
        <v>927200</v>
      </c>
      <c r="I9" s="72">
        <v>1071500</v>
      </c>
      <c r="J9" s="72">
        <f>G9+H9+I9</f>
        <v>2700300</v>
      </c>
      <c r="K9" s="72">
        <v>846800</v>
      </c>
      <c r="L9" s="72">
        <v>903606.85517604044</v>
      </c>
      <c r="M9" s="72">
        <v>848151.48616833438</v>
      </c>
      <c r="N9" s="72">
        <f>M9+L9+K9</f>
        <v>2598558.3413443747</v>
      </c>
      <c r="O9" s="72">
        <f>N9+J9</f>
        <v>5298858.3413443752</v>
      </c>
    </row>
    <row r="10" spans="1:15" ht="15.75" x14ac:dyDescent="0.25">
      <c r="A10" s="69"/>
      <c r="B10" s="69"/>
      <c r="C10" s="52">
        <v>2</v>
      </c>
      <c r="D10" s="49" t="s">
        <v>87</v>
      </c>
      <c r="E10" s="49"/>
      <c r="F10" s="71" t="s">
        <v>88</v>
      </c>
      <c r="G10" s="72">
        <v>396400</v>
      </c>
      <c r="H10" s="72">
        <v>462200</v>
      </c>
      <c r="I10" s="72">
        <v>593200</v>
      </c>
      <c r="J10" s="72">
        <f t="shared" ref="J10:J11" si="0">G10+H10+I10</f>
        <v>1451800</v>
      </c>
      <c r="K10" s="72">
        <v>381700</v>
      </c>
      <c r="L10" s="72">
        <v>485818.7728565624</v>
      </c>
      <c r="M10" s="72">
        <v>438410.46203649201</v>
      </c>
      <c r="N10" s="72">
        <f t="shared" ref="N10:N11" si="1">M10+L10+K10</f>
        <v>1305929.2348930545</v>
      </c>
      <c r="O10" s="72">
        <f t="shared" ref="O10:O11" si="2">N10+J10</f>
        <v>2757729.2348930547</v>
      </c>
    </row>
    <row r="11" spans="1:15" ht="15.75" x14ac:dyDescent="0.25">
      <c r="A11" s="69"/>
      <c r="B11" s="69"/>
      <c r="C11" s="52">
        <v>3</v>
      </c>
      <c r="D11" s="49" t="s">
        <v>72</v>
      </c>
      <c r="E11" s="49"/>
      <c r="F11" s="71" t="s">
        <v>12</v>
      </c>
      <c r="G11" s="72">
        <v>0</v>
      </c>
      <c r="H11" s="72">
        <v>9000</v>
      </c>
      <c r="I11" s="72">
        <v>22600</v>
      </c>
      <c r="J11" s="72">
        <f t="shared" si="0"/>
        <v>31600</v>
      </c>
      <c r="K11" s="72">
        <v>24600.00000000032</v>
      </c>
      <c r="L11" s="72">
        <v>177722.61803332929</v>
      </c>
      <c r="M11" s="72">
        <v>13438.051795173707</v>
      </c>
      <c r="N11" s="72">
        <f t="shared" si="1"/>
        <v>215760.66982850331</v>
      </c>
      <c r="O11" s="72">
        <f t="shared" si="2"/>
        <v>247360.66982850331</v>
      </c>
    </row>
    <row r="12" spans="1:15" ht="15.75" x14ac:dyDescent="0.25">
      <c r="A12" s="69"/>
      <c r="B12" s="69"/>
      <c r="C12" s="73" t="s">
        <v>41</v>
      </c>
      <c r="D12" s="74"/>
      <c r="E12" s="74"/>
      <c r="F12" s="74"/>
      <c r="G12" s="75">
        <f t="shared" ref="G12:O12" si="3">SUM(G9:G11)</f>
        <v>1098000</v>
      </c>
      <c r="H12" s="75">
        <f t="shared" si="3"/>
        <v>1398400</v>
      </c>
      <c r="I12" s="75">
        <f t="shared" si="3"/>
        <v>1687300</v>
      </c>
      <c r="J12" s="75">
        <f t="shared" si="3"/>
        <v>4183700</v>
      </c>
      <c r="K12" s="75">
        <f t="shared" si="3"/>
        <v>1253100.0000000002</v>
      </c>
      <c r="L12" s="75">
        <f t="shared" si="3"/>
        <v>1567148.2460659321</v>
      </c>
      <c r="M12" s="75">
        <f t="shared" si="3"/>
        <v>1300000</v>
      </c>
      <c r="N12" s="75">
        <f t="shared" si="3"/>
        <v>4120248.2460659323</v>
      </c>
      <c r="O12" s="75">
        <f t="shared" si="3"/>
        <v>8303948.2460659333</v>
      </c>
    </row>
    <row r="13" spans="1:15" ht="15.75" x14ac:dyDescent="0.2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</row>
    <row r="14" spans="1:15" x14ac:dyDescent="0.25">
      <c r="I14" s="60"/>
    </row>
    <row r="15" spans="1:15" x14ac:dyDescent="0.25">
      <c r="G15" s="60"/>
    </row>
    <row r="16" spans="1:15" x14ac:dyDescent="0.25">
      <c r="G16" s="60"/>
    </row>
  </sheetData>
  <mergeCells count="2">
    <mergeCell ref="D6:G6"/>
    <mergeCell ref="C12:F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HG</vt:lpstr>
      <vt:lpstr>PET-CT</vt:lpstr>
      <vt:lpstr>TESTARE GENETICA</vt:lpstr>
      <vt:lpstr>AHM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2025-05-30T10:41:48Z</dcterms:created>
  <dcterms:modified xsi:type="dcterms:W3CDTF">2025-05-30T10:46:11Z</dcterms:modified>
</cp:coreProperties>
</file>